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01"/>
  <workbookPr filterPrivacy="1" defaultThemeVersion="166925"/>
  <xr:revisionPtr revIDLastSave="0" documentId="13_ncr:1_{D30504D4-55C5-4C64-8F21-DBE28A9AE3F5}" xr6:coauthVersionLast="46" xr6:coauthVersionMax="46" xr10:uidLastSave="{00000000-0000-0000-0000-000000000000}"/>
  <bookViews>
    <workbookView xWindow="240" yWindow="-16095" windowWidth="12855" windowHeight="14745" tabRatio="931" firstSheet="3" activeTab="6" xr2:uid="{00000000-000D-0000-FFFF-FFFF00000000}"/>
  </bookViews>
  <sheets>
    <sheet name="① 調達の内訳" sheetId="1" r:id="rId1"/>
    <sheet name="② 自己資金・民間資金" sheetId="6" r:id="rId2"/>
    <sheet name="③事業費" sheetId="21" r:id="rId3"/>
    <sheet name="④管理的経費" sheetId="34" r:id="rId4"/>
    <sheet name="⑤ プログラム・オフィサー関連経費 " sheetId="39" r:id="rId5"/>
    <sheet name="⑥評価関連経費 " sheetId="40" r:id="rId6"/>
    <sheet name="（参照)公募システム入力" sheetId="41" r:id="rId7"/>
  </sheets>
  <definedNames>
    <definedName name="a">#REF!</definedName>
    <definedName name="_xlnm.Print_Area" localSheetId="6">'（参照)公募システム入力'!$A$1:$D$118</definedName>
    <definedName name="_xlnm.Print_Area" localSheetId="0">'① 調達の内訳'!$A$1:$G$35</definedName>
    <definedName name="_xlnm.Print_Area" localSheetId="1">'② 自己資金・民間資金'!$A$1:$E$26</definedName>
    <definedName name="_xlnm.Print_Area" localSheetId="2">③事業費!$A$1:$H$17</definedName>
    <definedName name="_xlnm.Print_Area" localSheetId="3">④管理的経費!$A$1:$Q$73</definedName>
    <definedName name="_xlnm.Print_Area" localSheetId="4">'⑤ プログラム・オフィサー関連経費 '!$A$1:$Q$73</definedName>
    <definedName name="_xlnm.Print_Area" localSheetId="5">'⑥評価関連経費 '!$A$1:$Q$73</definedName>
    <definedName name="v">#REF!</definedName>
    <definedName name="自動表示" localSheetId="6">#REF!</definedName>
    <definedName name="自動表示">#REF!</definedName>
    <definedName name="入力" localSheetId="6">#REF!</definedName>
    <definedName name="入力">#REF!</definedName>
    <definedName name="入力形式" localSheetId="6">#REF!</definedName>
    <definedName name="入力形式">#REF!</definedName>
    <definedName name="表示" localSheetId="6">#REF!</definedName>
    <definedName name="表示">#REF!</definedName>
    <definedName name="要否" localSheetId="6">#REF!</definedName>
    <definedName name="要否">#REF!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U7" i="39" l="1"/>
  <c r="T7" i="39"/>
  <c r="I16" i="1"/>
  <c r="H17" i="1"/>
  <c r="M71" i="40"/>
  <c r="M70" i="40"/>
  <c r="M69" i="40"/>
  <c r="M68" i="40"/>
  <c r="M67" i="40"/>
  <c r="M66" i="40"/>
  <c r="M65" i="40"/>
  <c r="M64" i="40"/>
  <c r="M63" i="40"/>
  <c r="M61" i="40"/>
  <c r="M60" i="40"/>
  <c r="M59" i="40"/>
  <c r="M56" i="40"/>
  <c r="M55" i="40"/>
  <c r="M54" i="40"/>
  <c r="M53" i="40"/>
  <c r="M52" i="40"/>
  <c r="M51" i="40"/>
  <c r="M50" i="40"/>
  <c r="M49" i="40"/>
  <c r="M48" i="40"/>
  <c r="M46" i="40"/>
  <c r="M45" i="40"/>
  <c r="M44" i="40"/>
  <c r="M41" i="40"/>
  <c r="M40" i="40"/>
  <c r="M39" i="40"/>
  <c r="M38" i="40"/>
  <c r="M37" i="40"/>
  <c r="M36" i="40"/>
  <c r="M35" i="40"/>
  <c r="M34" i="40"/>
  <c r="M33" i="40"/>
  <c r="M31" i="40"/>
  <c r="M30" i="40"/>
  <c r="M29" i="40"/>
  <c r="M26" i="40"/>
  <c r="M25" i="40"/>
  <c r="M24" i="40"/>
  <c r="M23" i="40"/>
  <c r="M22" i="40"/>
  <c r="M21" i="40"/>
  <c r="M20" i="40"/>
  <c r="M19" i="40"/>
  <c r="M18" i="40"/>
  <c r="M16" i="40"/>
  <c r="M15" i="40"/>
  <c r="M14" i="40"/>
  <c r="M71" i="39"/>
  <c r="M70" i="39"/>
  <c r="M69" i="39"/>
  <c r="M68" i="39"/>
  <c r="M67" i="39"/>
  <c r="M66" i="39"/>
  <c r="M65" i="39"/>
  <c r="M64" i="39"/>
  <c r="M63" i="39"/>
  <c r="M61" i="39"/>
  <c r="M60" i="39"/>
  <c r="M59" i="39"/>
  <c r="M56" i="39"/>
  <c r="M55" i="39"/>
  <c r="M54" i="39"/>
  <c r="M53" i="39"/>
  <c r="M52" i="39"/>
  <c r="M51" i="39"/>
  <c r="M50" i="39"/>
  <c r="M49" i="39"/>
  <c r="M48" i="39"/>
  <c r="M46" i="39"/>
  <c r="M45" i="39"/>
  <c r="M44" i="39"/>
  <c r="M41" i="39"/>
  <c r="M40" i="39"/>
  <c r="M39" i="39"/>
  <c r="M38" i="39"/>
  <c r="M37" i="39"/>
  <c r="M36" i="39"/>
  <c r="M35" i="39"/>
  <c r="M34" i="39"/>
  <c r="M33" i="39"/>
  <c r="M31" i="39"/>
  <c r="M30" i="39"/>
  <c r="M29" i="39"/>
  <c r="M26" i="39"/>
  <c r="M25" i="39"/>
  <c r="M24" i="39"/>
  <c r="M23" i="39"/>
  <c r="M22" i="39"/>
  <c r="M21" i="39"/>
  <c r="M20" i="39"/>
  <c r="M19" i="39"/>
  <c r="M18" i="39"/>
  <c r="M16" i="39"/>
  <c r="M15" i="39"/>
  <c r="M14" i="39"/>
  <c r="M71" i="34"/>
  <c r="M70" i="34"/>
  <c r="M69" i="34"/>
  <c r="M68" i="34"/>
  <c r="M67" i="34"/>
  <c r="M66" i="34"/>
  <c r="M65" i="34"/>
  <c r="M64" i="34"/>
  <c r="M63" i="34"/>
  <c r="M61" i="34"/>
  <c r="M60" i="34"/>
  <c r="M59" i="34"/>
  <c r="M56" i="34"/>
  <c r="M55" i="34"/>
  <c r="M54" i="34"/>
  <c r="M53" i="34"/>
  <c r="M52" i="34"/>
  <c r="M51" i="34"/>
  <c r="M50" i="34"/>
  <c r="M49" i="34"/>
  <c r="M48" i="34"/>
  <c r="M46" i="34"/>
  <c r="M45" i="34"/>
  <c r="M44" i="34"/>
  <c r="M41" i="34"/>
  <c r="M40" i="34"/>
  <c r="M39" i="34"/>
  <c r="M38" i="34"/>
  <c r="M37" i="34"/>
  <c r="M36" i="34"/>
  <c r="M35" i="34"/>
  <c r="M34" i="34"/>
  <c r="M33" i="34"/>
  <c r="M31" i="34"/>
  <c r="M30" i="34"/>
  <c r="M29" i="34"/>
  <c r="M26" i="34"/>
  <c r="M25" i="34"/>
  <c r="M24" i="34"/>
  <c r="M23" i="34"/>
  <c r="M22" i="34"/>
  <c r="M21" i="34"/>
  <c r="M20" i="34"/>
  <c r="M19" i="34"/>
  <c r="M18" i="34"/>
  <c r="M16" i="34"/>
  <c r="M15" i="34"/>
  <c r="M14" i="34"/>
  <c r="L16" i="34"/>
  <c r="I16" i="34"/>
  <c r="F16" i="34"/>
  <c r="L15" i="34"/>
  <c r="I15" i="34"/>
  <c r="F15" i="34"/>
  <c r="E9" i="1" l="1"/>
  <c r="E29" i="1" s="1"/>
  <c r="F8" i="21"/>
  <c r="E8" i="21"/>
  <c r="D8" i="21"/>
  <c r="C8" i="21"/>
  <c r="F11" i="21"/>
  <c r="E11" i="21"/>
  <c r="D11" i="21"/>
  <c r="C11" i="21"/>
  <c r="C25" i="6"/>
  <c r="C9" i="1" l="1"/>
  <c r="C29" i="1" s="1"/>
  <c r="F15" i="40"/>
  <c r="D111" i="41" l="1"/>
  <c r="B111" i="41"/>
  <c r="D108" i="41"/>
  <c r="B108" i="41"/>
  <c r="D53" i="41"/>
  <c r="B53" i="41"/>
  <c r="D50" i="41"/>
  <c r="B50" i="41"/>
  <c r="D42" i="41"/>
  <c r="B42" i="41"/>
  <c r="D39" i="41"/>
  <c r="B39" i="41"/>
  <c r="D31" i="41"/>
  <c r="B31" i="41"/>
  <c r="D28" i="41"/>
  <c r="B28" i="41"/>
  <c r="D20" i="41"/>
  <c r="B20" i="41"/>
  <c r="D17" i="41"/>
  <c r="B17" i="41"/>
  <c r="I66" i="40" l="1"/>
  <c r="I63" i="40"/>
  <c r="I64" i="40"/>
  <c r="F63" i="40"/>
  <c r="F64" i="40"/>
  <c r="F66" i="40"/>
  <c r="I59" i="40"/>
  <c r="F48" i="40"/>
  <c r="F49" i="40"/>
  <c r="I44" i="40"/>
  <c r="I48" i="40"/>
  <c r="I49" i="40"/>
  <c r="I51" i="40"/>
  <c r="F51" i="40"/>
  <c r="F33" i="34" l="1"/>
  <c r="I33" i="34"/>
  <c r="I34" i="34"/>
  <c r="I35" i="34"/>
  <c r="I36" i="34"/>
  <c r="I37" i="34"/>
  <c r="I38" i="34"/>
  <c r="F36" i="34"/>
  <c r="F37" i="34"/>
  <c r="F38" i="34"/>
  <c r="I48" i="34"/>
  <c r="F48" i="34"/>
  <c r="F63" i="34"/>
  <c r="I63" i="34"/>
  <c r="G23" i="1" l="1"/>
  <c r="B114" i="41" l="1"/>
  <c r="C15" i="6"/>
  <c r="F15" i="6" s="1"/>
  <c r="C10" i="6"/>
  <c r="F10" i="6" s="1"/>
  <c r="F25" i="6"/>
  <c r="L68" i="40" l="1"/>
  <c r="I68" i="40"/>
  <c r="F68" i="40"/>
  <c r="L67" i="40"/>
  <c r="I67" i="40"/>
  <c r="F67" i="40"/>
  <c r="L66" i="40"/>
  <c r="L65" i="40"/>
  <c r="I65" i="40"/>
  <c r="F65" i="40"/>
  <c r="L64" i="40"/>
  <c r="L63" i="40"/>
  <c r="L61" i="40"/>
  <c r="I61" i="40"/>
  <c r="F61" i="40"/>
  <c r="L60" i="40"/>
  <c r="I60" i="40"/>
  <c r="F60" i="40"/>
  <c r="L59" i="40"/>
  <c r="F59" i="40"/>
  <c r="L71" i="40"/>
  <c r="I71" i="40"/>
  <c r="F71" i="40"/>
  <c r="L70" i="40"/>
  <c r="I70" i="40"/>
  <c r="F70" i="40"/>
  <c r="L69" i="40"/>
  <c r="I69" i="40"/>
  <c r="F69" i="40"/>
  <c r="L56" i="40"/>
  <c r="I56" i="40"/>
  <c r="F56" i="40"/>
  <c r="L55" i="40"/>
  <c r="I55" i="40"/>
  <c r="F55" i="40"/>
  <c r="L54" i="40"/>
  <c r="I54" i="40"/>
  <c r="F54" i="40"/>
  <c r="L41" i="40"/>
  <c r="I41" i="40"/>
  <c r="F41" i="40"/>
  <c r="L40" i="40"/>
  <c r="I40" i="40"/>
  <c r="F40" i="40"/>
  <c r="L39" i="40"/>
  <c r="I39" i="40"/>
  <c r="F39" i="40"/>
  <c r="L26" i="40"/>
  <c r="I26" i="40"/>
  <c r="F26" i="40"/>
  <c r="L25" i="40"/>
  <c r="I25" i="40"/>
  <c r="F25" i="40"/>
  <c r="L24" i="40"/>
  <c r="I24" i="40"/>
  <c r="F24" i="40"/>
  <c r="C69" i="40" l="1"/>
  <c r="C54" i="40"/>
  <c r="C59" i="40"/>
  <c r="C24" i="40"/>
  <c r="C63" i="40"/>
  <c r="C66" i="40"/>
  <c r="C39" i="40"/>
  <c r="I68" i="39"/>
  <c r="F68" i="39"/>
  <c r="I67" i="39"/>
  <c r="F67" i="39"/>
  <c r="I66" i="39"/>
  <c r="F66" i="39"/>
  <c r="I65" i="39"/>
  <c r="F65" i="39"/>
  <c r="I64" i="39"/>
  <c r="F64" i="39"/>
  <c r="I63" i="39"/>
  <c r="F63" i="39"/>
  <c r="I53" i="39"/>
  <c r="F53" i="39"/>
  <c r="I52" i="39"/>
  <c r="F52" i="39"/>
  <c r="I51" i="39"/>
  <c r="F51" i="39"/>
  <c r="I50" i="39"/>
  <c r="F50" i="39"/>
  <c r="I49" i="39"/>
  <c r="F49" i="39"/>
  <c r="I48" i="39"/>
  <c r="F48" i="39"/>
  <c r="I59" i="39"/>
  <c r="F59" i="39"/>
  <c r="I44" i="39"/>
  <c r="F44" i="39"/>
  <c r="F29" i="39"/>
  <c r="L53" i="40"/>
  <c r="I53" i="40"/>
  <c r="F53" i="40"/>
  <c r="L52" i="40"/>
  <c r="I52" i="40"/>
  <c r="F52" i="40"/>
  <c r="L51" i="40"/>
  <c r="L50" i="40"/>
  <c r="I50" i="40"/>
  <c r="F50" i="40"/>
  <c r="L49" i="40"/>
  <c r="L48" i="40"/>
  <c r="L46" i="40"/>
  <c r="I46" i="40"/>
  <c r="F46" i="40"/>
  <c r="L45" i="40"/>
  <c r="I45" i="40"/>
  <c r="F45" i="40"/>
  <c r="L44" i="40"/>
  <c r="F44" i="40"/>
  <c r="L38" i="40"/>
  <c r="I38" i="40"/>
  <c r="F38" i="40"/>
  <c r="L37" i="40"/>
  <c r="I37" i="40"/>
  <c r="F37" i="40"/>
  <c r="L36" i="40"/>
  <c r="I36" i="40"/>
  <c r="F36" i="40"/>
  <c r="L35" i="40"/>
  <c r="I35" i="40"/>
  <c r="F35" i="40"/>
  <c r="L34" i="40"/>
  <c r="I34" i="40"/>
  <c r="F34" i="40"/>
  <c r="L33" i="40"/>
  <c r="I33" i="40"/>
  <c r="F33" i="40"/>
  <c r="L31" i="40"/>
  <c r="I31" i="40"/>
  <c r="F31" i="40"/>
  <c r="L30" i="40"/>
  <c r="I30" i="40"/>
  <c r="F30" i="40"/>
  <c r="L29" i="40"/>
  <c r="I29" i="40"/>
  <c r="F29" i="40"/>
  <c r="L23" i="40"/>
  <c r="I23" i="40"/>
  <c r="F23" i="40"/>
  <c r="L22" i="40"/>
  <c r="I22" i="40"/>
  <c r="F22" i="40"/>
  <c r="L21" i="40"/>
  <c r="I21" i="40"/>
  <c r="F21" i="40"/>
  <c r="L20" i="40"/>
  <c r="I20" i="40"/>
  <c r="F20" i="40"/>
  <c r="L19" i="40"/>
  <c r="I19" i="40"/>
  <c r="F19" i="40"/>
  <c r="L18" i="40"/>
  <c r="I18" i="40"/>
  <c r="F18" i="40"/>
  <c r="L16" i="40"/>
  <c r="I16" i="40"/>
  <c r="F16" i="40"/>
  <c r="L15" i="40"/>
  <c r="I15" i="40"/>
  <c r="L14" i="40"/>
  <c r="I14" i="40"/>
  <c r="F14" i="40"/>
  <c r="L71" i="39"/>
  <c r="I71" i="39"/>
  <c r="F71" i="39"/>
  <c r="L70" i="39"/>
  <c r="I70" i="39"/>
  <c r="F70" i="39"/>
  <c r="L69" i="39"/>
  <c r="I69" i="39"/>
  <c r="F69" i="39"/>
  <c r="L68" i="39"/>
  <c r="L67" i="39"/>
  <c r="L66" i="39"/>
  <c r="L65" i="39"/>
  <c r="L64" i="39"/>
  <c r="L63" i="39"/>
  <c r="L61" i="39"/>
  <c r="I61" i="39"/>
  <c r="F61" i="39"/>
  <c r="L60" i="39"/>
  <c r="I60" i="39"/>
  <c r="F60" i="39"/>
  <c r="L59" i="39"/>
  <c r="L56" i="39"/>
  <c r="I56" i="39"/>
  <c r="F56" i="39"/>
  <c r="L55" i="39"/>
  <c r="I55" i="39"/>
  <c r="F55" i="39"/>
  <c r="L54" i="39"/>
  <c r="I54" i="39"/>
  <c r="F54" i="39"/>
  <c r="L53" i="39"/>
  <c r="L52" i="39"/>
  <c r="L51" i="39"/>
  <c r="L50" i="39"/>
  <c r="L49" i="39"/>
  <c r="C48" i="39"/>
  <c r="L48" i="39"/>
  <c r="L46" i="39"/>
  <c r="I46" i="39"/>
  <c r="F46" i="39"/>
  <c r="L45" i="39"/>
  <c r="I45" i="39"/>
  <c r="F45" i="39"/>
  <c r="L44" i="39"/>
  <c r="L41" i="39"/>
  <c r="I41" i="39"/>
  <c r="F41" i="39"/>
  <c r="L40" i="39"/>
  <c r="I40" i="39"/>
  <c r="F40" i="39"/>
  <c r="L39" i="39"/>
  <c r="I39" i="39"/>
  <c r="F39" i="39"/>
  <c r="L38" i="39"/>
  <c r="I38" i="39"/>
  <c r="F38" i="39"/>
  <c r="L37" i="39"/>
  <c r="I37" i="39"/>
  <c r="F37" i="39"/>
  <c r="L36" i="39"/>
  <c r="I36" i="39"/>
  <c r="F36" i="39"/>
  <c r="L35" i="39"/>
  <c r="I35" i="39"/>
  <c r="F35" i="39"/>
  <c r="L34" i="39"/>
  <c r="I34" i="39"/>
  <c r="F34" i="39"/>
  <c r="L33" i="39"/>
  <c r="I33" i="39"/>
  <c r="F33" i="39"/>
  <c r="L31" i="39"/>
  <c r="I31" i="39"/>
  <c r="F31" i="39"/>
  <c r="L30" i="39"/>
  <c r="I30" i="39"/>
  <c r="F30" i="39"/>
  <c r="C29" i="39"/>
  <c r="L29" i="39"/>
  <c r="I29" i="39"/>
  <c r="L26" i="39"/>
  <c r="I26" i="39"/>
  <c r="F26" i="39"/>
  <c r="L25" i="39"/>
  <c r="I25" i="39"/>
  <c r="F25" i="39"/>
  <c r="C24" i="39"/>
  <c r="L24" i="39"/>
  <c r="I24" i="39"/>
  <c r="F24" i="39"/>
  <c r="L23" i="39"/>
  <c r="I23" i="39"/>
  <c r="F23" i="39"/>
  <c r="L22" i="39"/>
  <c r="I22" i="39"/>
  <c r="F22" i="39"/>
  <c r="L21" i="39"/>
  <c r="I21" i="39"/>
  <c r="F21" i="39"/>
  <c r="L20" i="39"/>
  <c r="I20" i="39"/>
  <c r="F20" i="39"/>
  <c r="C18" i="39"/>
  <c r="L19" i="39"/>
  <c r="I19" i="39"/>
  <c r="F19" i="39"/>
  <c r="L18" i="39"/>
  <c r="I18" i="39"/>
  <c r="F18" i="39"/>
  <c r="L16" i="39"/>
  <c r="I16" i="39"/>
  <c r="F16" i="39"/>
  <c r="L15" i="39"/>
  <c r="I15" i="39"/>
  <c r="F15" i="39"/>
  <c r="L14" i="39"/>
  <c r="I14" i="39"/>
  <c r="F14" i="39"/>
  <c r="H7" i="39" l="1"/>
  <c r="S7" i="39" s="1"/>
  <c r="N8" i="40"/>
  <c r="D89" i="41" s="1"/>
  <c r="C72" i="40"/>
  <c r="N6" i="40" s="1"/>
  <c r="C69" i="39"/>
  <c r="C59" i="39"/>
  <c r="C36" i="39"/>
  <c r="C51" i="40"/>
  <c r="C33" i="39"/>
  <c r="C39" i="39"/>
  <c r="C44" i="39"/>
  <c r="C51" i="39"/>
  <c r="C54" i="39"/>
  <c r="C29" i="40"/>
  <c r="C44" i="40"/>
  <c r="C21" i="40"/>
  <c r="C48" i="40"/>
  <c r="C21" i="39"/>
  <c r="E8" i="39" s="1"/>
  <c r="C14" i="39"/>
  <c r="C14" i="40"/>
  <c r="C66" i="39"/>
  <c r="C33" i="40"/>
  <c r="C36" i="40"/>
  <c r="C18" i="40"/>
  <c r="C63" i="39"/>
  <c r="C72" i="39" l="1"/>
  <c r="K8" i="39"/>
  <c r="N7" i="39"/>
  <c r="D67" i="41" s="1"/>
  <c r="K7" i="39"/>
  <c r="C57" i="39"/>
  <c r="E7" i="39"/>
  <c r="C27" i="39"/>
  <c r="H8" i="39"/>
  <c r="H6" i="39" s="1"/>
  <c r="S6" i="39" s="1"/>
  <c r="C42" i="39"/>
  <c r="H8" i="40"/>
  <c r="C42" i="40"/>
  <c r="H6" i="40" s="1"/>
  <c r="C57" i="40"/>
  <c r="K6" i="40" s="1"/>
  <c r="K8" i="40"/>
  <c r="B89" i="41" s="1"/>
  <c r="C27" i="40"/>
  <c r="E6" i="40" s="1"/>
  <c r="E8" i="40"/>
  <c r="N8" i="39"/>
  <c r="Q8" i="39" s="1"/>
  <c r="F22" i="1"/>
  <c r="B75" i="41"/>
  <c r="D64" i="41"/>
  <c r="D100" i="41"/>
  <c r="D86" i="41"/>
  <c r="Q8" i="40" l="1"/>
  <c r="B92" i="41" s="1"/>
  <c r="C73" i="39"/>
  <c r="Q7" i="39"/>
  <c r="B70" i="41" s="1"/>
  <c r="E22" i="1"/>
  <c r="B100" i="41"/>
  <c r="R7" i="39"/>
  <c r="B64" i="41"/>
  <c r="D97" i="41"/>
  <c r="C73" i="40"/>
  <c r="C22" i="1"/>
  <c r="E7" i="40"/>
  <c r="B86" i="41"/>
  <c r="B67" i="41"/>
  <c r="E6" i="39"/>
  <c r="C16" i="1" s="1"/>
  <c r="B81" i="41"/>
  <c r="D75" i="41"/>
  <c r="D22" i="1"/>
  <c r="B97" i="41"/>
  <c r="D78" i="41"/>
  <c r="B78" i="41"/>
  <c r="N6" i="39"/>
  <c r="U6" i="39" s="1"/>
  <c r="K6" i="39"/>
  <c r="T6" i="39" s="1"/>
  <c r="D16" i="1"/>
  <c r="I17" i="1" s="1"/>
  <c r="Q6" i="40"/>
  <c r="G22" i="1" l="1"/>
  <c r="Q6" i="39"/>
  <c r="G16" i="1" s="1"/>
  <c r="R6" i="39"/>
  <c r="F16" i="1"/>
  <c r="I19" i="1" s="1"/>
  <c r="C17" i="1"/>
  <c r="B103" i="41"/>
  <c r="E16" i="1"/>
  <c r="I18" i="1" s="1"/>
  <c r="I68" i="34"/>
  <c r="F68" i="34"/>
  <c r="I67" i="34"/>
  <c r="F67" i="34"/>
  <c r="I66" i="34"/>
  <c r="F66" i="34"/>
  <c r="I65" i="34"/>
  <c r="F65" i="34"/>
  <c r="I64" i="34"/>
  <c r="F64" i="34"/>
  <c r="I61" i="34"/>
  <c r="F61" i="34"/>
  <c r="I60" i="34"/>
  <c r="F60" i="34"/>
  <c r="I59" i="34"/>
  <c r="F59" i="34"/>
  <c r="I46" i="34"/>
  <c r="F46" i="34"/>
  <c r="I45" i="34"/>
  <c r="F45" i="34"/>
  <c r="I44" i="34"/>
  <c r="F44" i="34"/>
  <c r="F14" i="34"/>
  <c r="L64" i="34" l="1"/>
  <c r="F49" i="34"/>
  <c r="I49" i="34"/>
  <c r="L49" i="34"/>
  <c r="C32" i="6"/>
  <c r="C33" i="21"/>
  <c r="F34" i="34"/>
  <c r="L34" i="34"/>
  <c r="C18" i="1"/>
  <c r="C20" i="6"/>
  <c r="F20" i="6" s="1"/>
  <c r="C18" i="21"/>
  <c r="C21" i="21"/>
  <c r="F19" i="34"/>
  <c r="I19" i="34"/>
  <c r="L19" i="34"/>
  <c r="K7" i="40" l="1"/>
  <c r="D9" i="1"/>
  <c r="H7" i="40" l="1"/>
  <c r="D29" i="1"/>
  <c r="G6" i="21"/>
  <c r="B23" i="1" s="1"/>
  <c r="C30" i="1" l="1"/>
  <c r="B23" i="41"/>
  <c r="H23" i="1"/>
  <c r="L61" i="34"/>
  <c r="L60" i="34"/>
  <c r="C59" i="34"/>
  <c r="L59" i="34"/>
  <c r="L46" i="34"/>
  <c r="L45" i="34"/>
  <c r="L44" i="34"/>
  <c r="L31" i="34"/>
  <c r="I31" i="34"/>
  <c r="F31" i="34"/>
  <c r="L30" i="34"/>
  <c r="I30" i="34"/>
  <c r="F30" i="34"/>
  <c r="L29" i="34"/>
  <c r="I29" i="34"/>
  <c r="F29" i="34"/>
  <c r="I14" i="34"/>
  <c r="L14" i="34"/>
  <c r="N7" i="34" l="1"/>
  <c r="D9" i="41" s="1"/>
  <c r="C44" i="34"/>
  <c r="C29" i="34"/>
  <c r="K7" i="34" l="1"/>
  <c r="B9" i="41" s="1"/>
  <c r="H7" i="34"/>
  <c r="D6" i="41" s="1"/>
  <c r="L35" i="34"/>
  <c r="F35" i="34"/>
  <c r="L50" i="34"/>
  <c r="I50" i="34"/>
  <c r="F50" i="34"/>
  <c r="L63" i="34"/>
  <c r="L68" i="34"/>
  <c r="L67" i="34"/>
  <c r="L66" i="34"/>
  <c r="L53" i="34"/>
  <c r="I53" i="34"/>
  <c r="F53" i="34"/>
  <c r="L52" i="34"/>
  <c r="I52" i="34"/>
  <c r="F52" i="34"/>
  <c r="L51" i="34"/>
  <c r="I51" i="34"/>
  <c r="F51" i="34"/>
  <c r="L38" i="34"/>
  <c r="L37" i="34"/>
  <c r="L36" i="34"/>
  <c r="L23" i="34"/>
  <c r="I23" i="34"/>
  <c r="F23" i="34"/>
  <c r="L22" i="34"/>
  <c r="I22" i="34"/>
  <c r="F22" i="34"/>
  <c r="L21" i="34"/>
  <c r="I21" i="34"/>
  <c r="F21" i="34"/>
  <c r="C66" i="34" l="1"/>
  <c r="C51" i="34"/>
  <c r="C36" i="34"/>
  <c r="C21" i="34"/>
  <c r="D16" i="21"/>
  <c r="D17" i="21" s="1"/>
  <c r="C16" i="21"/>
  <c r="C17" i="21" s="1"/>
  <c r="L71" i="34" l="1"/>
  <c r="C26" i="6" l="1"/>
  <c r="I71" i="34" l="1"/>
  <c r="F71" i="34"/>
  <c r="I70" i="34"/>
  <c r="F70" i="34"/>
  <c r="I69" i="34"/>
  <c r="F69" i="34"/>
  <c r="I56" i="34"/>
  <c r="I55" i="34"/>
  <c r="I54" i="34"/>
  <c r="I40" i="34"/>
  <c r="F40" i="34"/>
  <c r="I39" i="34"/>
  <c r="F39" i="34"/>
  <c r="C10" i="1" l="1"/>
  <c r="C11" i="1" l="1"/>
  <c r="C12" i="1" s="1"/>
  <c r="C34" i="1"/>
  <c r="E16" i="21"/>
  <c r="E17" i="21" s="1"/>
  <c r="F10" i="1"/>
  <c r="F9" i="1"/>
  <c r="N7" i="40" l="1"/>
  <c r="F29" i="1"/>
  <c r="G9" i="1"/>
  <c r="B22" i="1" s="1"/>
  <c r="F11" i="1"/>
  <c r="F12" i="1" s="1"/>
  <c r="D10" i="1"/>
  <c r="D11" i="1" l="1"/>
  <c r="D12" i="1" s="1"/>
  <c r="D34" i="1"/>
  <c r="C35" i="1" s="1"/>
  <c r="F34" i="1"/>
  <c r="G29" i="1"/>
  <c r="H22" i="1"/>
  <c r="Q7" i="40"/>
  <c r="C48" i="34"/>
  <c r="L48" i="34"/>
  <c r="G10" i="21"/>
  <c r="B56" i="41" s="1"/>
  <c r="G9" i="21"/>
  <c r="G7" i="21"/>
  <c r="G8" i="21" l="1"/>
  <c r="G12" i="21" s="1"/>
  <c r="G11" i="21"/>
  <c r="B45" i="41"/>
  <c r="B34" i="41"/>
  <c r="C24" i="1" l="1"/>
  <c r="C33" i="34" l="1"/>
  <c r="C63" i="34"/>
  <c r="L18" i="34"/>
  <c r="L20" i="34"/>
  <c r="L24" i="34"/>
  <c r="L25" i="34"/>
  <c r="L26" i="34"/>
  <c r="L33" i="34"/>
  <c r="L39" i="34"/>
  <c r="L40" i="34"/>
  <c r="L41" i="34"/>
  <c r="L54" i="34"/>
  <c r="L55" i="34"/>
  <c r="L56" i="34"/>
  <c r="L65" i="34"/>
  <c r="L69" i="34"/>
  <c r="L70" i="34"/>
  <c r="I18" i="34"/>
  <c r="I20" i="34"/>
  <c r="I24" i="34"/>
  <c r="I25" i="34"/>
  <c r="I26" i="34"/>
  <c r="I41" i="34"/>
  <c r="F18" i="34"/>
  <c r="F20" i="34"/>
  <c r="F24" i="34"/>
  <c r="F25" i="34"/>
  <c r="F26" i="34"/>
  <c r="F41" i="34"/>
  <c r="F54" i="34"/>
  <c r="F55" i="34"/>
  <c r="F56" i="34"/>
  <c r="C39" i="34" l="1"/>
  <c r="H8" i="34" s="1"/>
  <c r="C69" i="34"/>
  <c r="N8" i="34" s="1"/>
  <c r="C54" i="34"/>
  <c r="C24" i="34"/>
  <c r="C18" i="34"/>
  <c r="E24" i="1"/>
  <c r="F24" i="1"/>
  <c r="E10" i="1"/>
  <c r="E34" i="1" s="1"/>
  <c r="G34" i="1" s="1"/>
  <c r="F16" i="21"/>
  <c r="F17" i="21" s="1"/>
  <c r="E8" i="34" l="1"/>
  <c r="C72" i="34"/>
  <c r="N6" i="34" s="1"/>
  <c r="C57" i="34"/>
  <c r="K6" i="34" s="1"/>
  <c r="K8" i="34"/>
  <c r="Q8" i="34"/>
  <c r="C42" i="34"/>
  <c r="H6" i="34" s="1"/>
  <c r="G10" i="1"/>
  <c r="E11" i="1"/>
  <c r="E12" i="1" s="1"/>
  <c r="G24" i="1"/>
  <c r="D24" i="1"/>
  <c r="G16" i="21"/>
  <c r="G17" i="21" s="1"/>
  <c r="C25" i="1" l="1"/>
  <c r="G11" i="1"/>
  <c r="G12" i="1" s="1"/>
  <c r="C14" i="34" l="1"/>
  <c r="E7" i="34" l="1"/>
  <c r="Q7" i="34" s="1"/>
  <c r="B12" i="41" s="1"/>
  <c r="C27" i="34"/>
  <c r="C73" i="34" s="1"/>
  <c r="B6" i="41" l="1"/>
  <c r="E6" i="34"/>
  <c r="Q6" i="34" s="1"/>
  <c r="R6" i="34" s="1"/>
</calcChain>
</file>

<file path=xl/sharedStrings.xml><?xml version="1.0" encoding="utf-8"?>
<sst xmlns="http://schemas.openxmlformats.org/spreadsheetml/2006/main" count="261" uniqueCount="148">
  <si>
    <t xml:space="preserve">資金計画書                                              </t>
    <rPh sb="0" eb="2">
      <t>シキン</t>
    </rPh>
    <rPh sb="2" eb="5">
      <t>ケイカクショ</t>
    </rPh>
    <phoneticPr fontId="3"/>
  </si>
  <si>
    <t>① 調達の内訳</t>
    <phoneticPr fontId="3"/>
  </si>
  <si>
    <t>申請事業名：</t>
    <rPh sb="0" eb="2">
      <t>シンセイ</t>
    </rPh>
    <rPh sb="2" eb="4">
      <t>ジギョウ</t>
    </rPh>
    <rPh sb="4" eb="5">
      <t>メイ</t>
    </rPh>
    <phoneticPr fontId="3"/>
  </si>
  <si>
    <t>申請団体名：</t>
    <rPh sb="0" eb="2">
      <t>シンセイ</t>
    </rPh>
    <rPh sb="2" eb="4">
      <t>ダンタイ</t>
    </rPh>
    <rPh sb="4" eb="5">
      <t>メイ</t>
    </rPh>
    <phoneticPr fontId="3"/>
  </si>
  <si>
    <t>1. 事業費の調達</t>
    <rPh sb="3" eb="6">
      <t>ジギョウヒ</t>
    </rPh>
    <rPh sb="7" eb="9">
      <t>チョウタツ</t>
    </rPh>
    <phoneticPr fontId="3"/>
  </si>
  <si>
    <t>2021年度</t>
    <rPh sb="4" eb="6">
      <t>ネンド</t>
    </rPh>
    <phoneticPr fontId="3"/>
  </si>
  <si>
    <t>2022年度</t>
    <rPh sb="4" eb="6">
      <t>ネンド</t>
    </rPh>
    <phoneticPr fontId="3"/>
  </si>
  <si>
    <t>2023年度</t>
    <rPh sb="4" eb="6">
      <t>ネンド</t>
    </rPh>
    <phoneticPr fontId="3"/>
  </si>
  <si>
    <t>合計（円）</t>
    <rPh sb="0" eb="2">
      <t>ゴウケイ</t>
    </rPh>
    <rPh sb="3" eb="4">
      <t>エン</t>
    </rPh>
    <phoneticPr fontId="9"/>
  </si>
  <si>
    <t>A. 助成金</t>
    <phoneticPr fontId="3"/>
  </si>
  <si>
    <t>B. 自己資金・民間資金</t>
    <phoneticPr fontId="3"/>
  </si>
  <si>
    <t>合計（A+B)</t>
    <phoneticPr fontId="3"/>
  </si>
  <si>
    <t>補助率 (A/(A+B)%)</t>
    <rPh sb="0" eb="2">
      <t>ホジョ</t>
    </rPh>
    <rPh sb="2" eb="3">
      <t>リツ</t>
    </rPh>
    <phoneticPr fontId="9"/>
  </si>
  <si>
    <t>2. 別枠C.　プログラム・オフィサー関連経費　</t>
    <rPh sb="3" eb="5">
      <t>ベツワク</t>
    </rPh>
    <rPh sb="19" eb="21">
      <t>カンレン</t>
    </rPh>
    <rPh sb="21" eb="22">
      <t>ケイ</t>
    </rPh>
    <rPh sb="22" eb="23">
      <t>ヒ</t>
    </rPh>
    <phoneticPr fontId="3"/>
  </si>
  <si>
    <t>ERROR CHECK</t>
    <phoneticPr fontId="3"/>
  </si>
  <si>
    <t>プログラム・オフィサー関連経費　</t>
    <phoneticPr fontId="9"/>
  </si>
  <si>
    <t>3. 別枠D.　評価関連経費</t>
    <rPh sb="3" eb="5">
      <t>ベツワク</t>
    </rPh>
    <rPh sb="8" eb="10">
      <t>ヒョウカ</t>
    </rPh>
    <rPh sb="10" eb="12">
      <t>カンレン</t>
    </rPh>
    <rPh sb="12" eb="14">
      <t>ケイヒ</t>
    </rPh>
    <phoneticPr fontId="3"/>
  </si>
  <si>
    <t>%</t>
    <phoneticPr fontId="3"/>
  </si>
  <si>
    <t>資金分配団体用</t>
    <rPh sb="0" eb="2">
      <t>シキン</t>
    </rPh>
    <rPh sb="2" eb="4">
      <t>ブンパイ</t>
    </rPh>
    <rPh sb="4" eb="6">
      <t>ダンタイ</t>
    </rPh>
    <rPh sb="6" eb="7">
      <t>ヨウ</t>
    </rPh>
    <phoneticPr fontId="9"/>
  </si>
  <si>
    <t>実行団体用</t>
    <rPh sb="0" eb="2">
      <t>ジッコウ</t>
    </rPh>
    <rPh sb="2" eb="4">
      <t>ダンタイ</t>
    </rPh>
    <rPh sb="4" eb="5">
      <t>ヨウ</t>
    </rPh>
    <phoneticPr fontId="3"/>
  </si>
  <si>
    <t>合計</t>
    <rPh sb="0" eb="2">
      <t>ゴウケイ</t>
    </rPh>
    <phoneticPr fontId="3"/>
  </si>
  <si>
    <t>4. 助成金の合計</t>
    <rPh sb="3" eb="6">
      <t>ジョセイキン</t>
    </rPh>
    <rPh sb="7" eb="9">
      <t>ゴウケイ</t>
    </rPh>
    <phoneticPr fontId="3"/>
  </si>
  <si>
    <t>合計（A+C+D)</t>
    <rPh sb="0" eb="2">
      <t>ゴウケイ</t>
    </rPh>
    <phoneticPr fontId="9"/>
  </si>
  <si>
    <t>5.総事業費</t>
    <rPh sb="2" eb="6">
      <t>ソウジギョウヒ</t>
    </rPh>
    <phoneticPr fontId="3"/>
  </si>
  <si>
    <t>合計（A+Ｂ＋C+D)</t>
    <rPh sb="0" eb="2">
      <t>ゴウケイ</t>
    </rPh>
    <phoneticPr fontId="3"/>
  </si>
  <si>
    <t>② 自己資金・民間資金（①調達の内訳のB）の明細</t>
    <rPh sb="2" eb="4">
      <t>ジコ</t>
    </rPh>
    <rPh sb="4" eb="6">
      <t>シキン</t>
    </rPh>
    <rPh sb="7" eb="9">
      <t>ミンカン</t>
    </rPh>
    <rPh sb="9" eb="11">
      <t>シキン</t>
    </rPh>
    <rPh sb="13" eb="15">
      <t>チョウタツ</t>
    </rPh>
    <rPh sb="16" eb="18">
      <t>ウチワケ</t>
    </rPh>
    <rPh sb="22" eb="24">
      <t>メイサイ</t>
    </rPh>
    <phoneticPr fontId="9"/>
  </si>
  <si>
    <t>事業費の調達に占める自己資金又は民間資金について、その内訳を記載ください。</t>
    <rPh sb="0" eb="2">
      <t>ジギョウ</t>
    </rPh>
    <rPh sb="2" eb="3">
      <t>ヒ</t>
    </rPh>
    <rPh sb="4" eb="6">
      <t>チョウタツ</t>
    </rPh>
    <rPh sb="7" eb="8">
      <t>シ</t>
    </rPh>
    <rPh sb="10" eb="12">
      <t>ジコ</t>
    </rPh>
    <rPh sb="12" eb="14">
      <t>シキン</t>
    </rPh>
    <rPh sb="14" eb="15">
      <t>マタ</t>
    </rPh>
    <rPh sb="16" eb="18">
      <t>ミンカン</t>
    </rPh>
    <rPh sb="18" eb="20">
      <t>シキン</t>
    </rPh>
    <rPh sb="27" eb="29">
      <t>ウチワケ</t>
    </rPh>
    <rPh sb="30" eb="32">
      <t>キサイ</t>
    </rPh>
    <phoneticPr fontId="3"/>
  </si>
  <si>
    <t>資金の種類</t>
    <rPh sb="0" eb="2">
      <t>シキン</t>
    </rPh>
    <rPh sb="3" eb="5">
      <t>シュルイ</t>
    </rPh>
    <phoneticPr fontId="3"/>
  </si>
  <si>
    <t>金額（円）</t>
    <rPh sb="0" eb="2">
      <t>キンガク</t>
    </rPh>
    <rPh sb="3" eb="4">
      <t>エン</t>
    </rPh>
    <phoneticPr fontId="3"/>
  </si>
  <si>
    <t>調達確度
（A:確定済、B:内諾済、C:調整中、D:計画段階）</t>
  </si>
  <si>
    <t>備考
（調達時期等）</t>
    <rPh sb="0" eb="2">
      <t>ビコウ</t>
    </rPh>
    <rPh sb="4" eb="6">
      <t>チョウタツ</t>
    </rPh>
    <rPh sb="6" eb="8">
      <t>ジキ</t>
    </rPh>
    <rPh sb="8" eb="9">
      <t>ナド</t>
    </rPh>
    <phoneticPr fontId="3"/>
  </si>
  <si>
    <t>2021年度小計</t>
    <rPh sb="4" eb="6">
      <t>ネンド</t>
    </rPh>
    <rPh sb="6" eb="8">
      <t>ショウケイ</t>
    </rPh>
    <phoneticPr fontId="3"/>
  </si>
  <si>
    <t>2022年度小計</t>
    <rPh sb="4" eb="6">
      <t>ネンド</t>
    </rPh>
    <rPh sb="6" eb="8">
      <t>ショウケイ</t>
    </rPh>
    <phoneticPr fontId="3"/>
  </si>
  <si>
    <t>2023年度小計</t>
    <rPh sb="4" eb="6">
      <t>ネンド</t>
    </rPh>
    <rPh sb="6" eb="8">
      <t>ショウケイ</t>
    </rPh>
    <phoneticPr fontId="3"/>
  </si>
  <si>
    <t>③事業費（①調達の内訳のA+B）の明細</t>
    <phoneticPr fontId="3"/>
  </si>
  <si>
    <t>(1) 事業費の支出明細</t>
    <rPh sb="4" eb="7">
      <t>ジギョウヒ</t>
    </rPh>
    <rPh sb="8" eb="10">
      <t>シシュツ</t>
    </rPh>
    <rPh sb="10" eb="12">
      <t>メイサイ</t>
    </rPh>
    <phoneticPr fontId="3"/>
  </si>
  <si>
    <t>A. 助成金</t>
    <rPh sb="3" eb="6">
      <t>ジョセイキン</t>
    </rPh>
    <phoneticPr fontId="3"/>
  </si>
  <si>
    <t>実行団体への助成に充当される費用</t>
    <rPh sb="0" eb="2">
      <t>ジッコウ</t>
    </rPh>
    <rPh sb="2" eb="4">
      <t>ダンタイ</t>
    </rPh>
    <rPh sb="6" eb="8">
      <t>ジョセイ</t>
    </rPh>
    <rPh sb="9" eb="11">
      <t>ジュウトウ</t>
    </rPh>
    <rPh sb="14" eb="16">
      <t>ヒヨウ</t>
    </rPh>
    <phoneticPr fontId="3"/>
  </si>
  <si>
    <t>管理的経費</t>
    <rPh sb="0" eb="3">
      <t>カンリテキ</t>
    </rPh>
    <rPh sb="3" eb="5">
      <t>ケイヒ</t>
    </rPh>
    <phoneticPr fontId="3"/>
  </si>
  <si>
    <t>管理的経費の割合</t>
    <rPh sb="0" eb="3">
      <t>カンリテキ</t>
    </rPh>
    <rPh sb="3" eb="5">
      <t>ケイヒ</t>
    </rPh>
    <rPh sb="6" eb="8">
      <t>ワリアイ</t>
    </rPh>
    <phoneticPr fontId="3"/>
  </si>
  <si>
    <t>B. 自己資金・
民間資金</t>
    <rPh sb="3" eb="5">
      <t>ジコ</t>
    </rPh>
    <rPh sb="5" eb="7">
      <t>シキン</t>
    </rPh>
    <rPh sb="9" eb="11">
      <t>ミンカン</t>
    </rPh>
    <rPh sb="11" eb="13">
      <t>シキン</t>
    </rPh>
    <phoneticPr fontId="3"/>
  </si>
  <si>
    <t>(2) 実行団体への助成に充当される費用の年度別概算</t>
    <rPh sb="4" eb="6">
      <t>ジッコウ</t>
    </rPh>
    <rPh sb="6" eb="8">
      <t>ダンタイ</t>
    </rPh>
    <rPh sb="10" eb="12">
      <t>ジョセイ</t>
    </rPh>
    <rPh sb="13" eb="15">
      <t>ジュウトウ</t>
    </rPh>
    <rPh sb="18" eb="20">
      <t>ヒヨウ</t>
    </rPh>
    <rPh sb="21" eb="23">
      <t>ネンド</t>
    </rPh>
    <rPh sb="23" eb="24">
      <t>ベツ</t>
    </rPh>
    <rPh sb="24" eb="26">
      <t>ガイサン</t>
    </rPh>
    <phoneticPr fontId="3"/>
  </si>
  <si>
    <t>事業費に占める割合</t>
    <rPh sb="0" eb="3">
      <t>ジギョウヒ</t>
    </rPh>
    <rPh sb="4" eb="5">
      <t>シ</t>
    </rPh>
    <rPh sb="7" eb="9">
      <t>ワリアイ</t>
    </rPh>
    <phoneticPr fontId="3"/>
  </si>
  <si>
    <t>④管理的経費の明細</t>
    <phoneticPr fontId="3"/>
  </si>
  <si>
    <t>(1) 管理的経費の年度別概算</t>
    <rPh sb="4" eb="7">
      <t>カンリテキ</t>
    </rPh>
    <rPh sb="7" eb="9">
      <t>ケイヒ</t>
    </rPh>
    <rPh sb="10" eb="12">
      <t>ネンド</t>
    </rPh>
    <rPh sb="12" eb="13">
      <t>ベツ</t>
    </rPh>
    <rPh sb="13" eb="15">
      <t>ガイサン</t>
    </rPh>
    <phoneticPr fontId="3"/>
  </si>
  <si>
    <t>合計（円）</t>
    <rPh sb="0" eb="2">
      <t>ゴウケイ</t>
    </rPh>
    <rPh sb="3" eb="4">
      <t>エン</t>
    </rPh>
    <phoneticPr fontId="3"/>
  </si>
  <si>
    <t>　うち、人件費</t>
    <rPh sb="4" eb="7">
      <t>ジンケンヒ</t>
    </rPh>
    <phoneticPr fontId="3"/>
  </si>
  <si>
    <t>　うち、その他</t>
    <rPh sb="6" eb="7">
      <t>ホカ</t>
    </rPh>
    <phoneticPr fontId="3"/>
  </si>
  <si>
    <t>(2)管理的経費の内訳</t>
    <rPh sb="3" eb="6">
      <t>カンリテキ</t>
    </rPh>
    <rPh sb="6" eb="8">
      <t>ケイヒ</t>
    </rPh>
    <rPh sb="9" eb="11">
      <t>ウチワケ</t>
    </rPh>
    <phoneticPr fontId="3"/>
  </si>
  <si>
    <t>会計科目</t>
    <rPh sb="0" eb="2">
      <t>カイケイ</t>
    </rPh>
    <rPh sb="2" eb="4">
      <t>カモク</t>
    </rPh>
    <phoneticPr fontId="9"/>
  </si>
  <si>
    <t>金額</t>
    <rPh sb="0" eb="2">
      <t>キンガク</t>
    </rPh>
    <phoneticPr fontId="9"/>
  </si>
  <si>
    <t>算出根拠（計算式によりがたい場合は適宜自由記述にしてください）</t>
    <rPh sb="0" eb="2">
      <t>サンシュツ</t>
    </rPh>
    <rPh sb="2" eb="4">
      <t>コンキョ</t>
    </rPh>
    <rPh sb="5" eb="8">
      <t>ケイサンシキ</t>
    </rPh>
    <rPh sb="14" eb="16">
      <t>バアイ</t>
    </rPh>
    <rPh sb="17" eb="19">
      <t>テキギ</t>
    </rPh>
    <rPh sb="19" eb="21">
      <t>ジユウ</t>
    </rPh>
    <rPh sb="21" eb="23">
      <t>キジュツ</t>
    </rPh>
    <phoneticPr fontId="9"/>
  </si>
  <si>
    <t>項目</t>
    <rPh sb="0" eb="2">
      <t>コウモク</t>
    </rPh>
    <phoneticPr fontId="9"/>
  </si>
  <si>
    <t>単価(円）</t>
    <rPh sb="0" eb="2">
      <t>タンカ</t>
    </rPh>
    <rPh sb="3" eb="4">
      <t>エン</t>
    </rPh>
    <phoneticPr fontId="9"/>
  </si>
  <si>
    <t>x</t>
    <phoneticPr fontId="3"/>
  </si>
  <si>
    <t>値</t>
    <rPh sb="0" eb="1">
      <t>アタイ</t>
    </rPh>
    <phoneticPr fontId="3"/>
  </si>
  <si>
    <t>単位</t>
    <rPh sb="0" eb="2">
      <t>タンイ</t>
    </rPh>
    <phoneticPr fontId="9"/>
  </si>
  <si>
    <t>=</t>
    <phoneticPr fontId="3"/>
  </si>
  <si>
    <t>小計</t>
    <rPh sb="0" eb="2">
      <t>ショウケイ</t>
    </rPh>
    <phoneticPr fontId="9"/>
  </si>
  <si>
    <t>按分根拠・備考</t>
    <rPh sb="0" eb="2">
      <t>アンブン</t>
    </rPh>
    <rPh sb="2" eb="4">
      <t>コンキョ</t>
    </rPh>
    <rPh sb="5" eb="7">
      <t>ビコウ</t>
    </rPh>
    <phoneticPr fontId="9"/>
  </si>
  <si>
    <t>人件費</t>
    <rPh sb="0" eb="3">
      <t>ジンケンヒ</t>
    </rPh>
    <phoneticPr fontId="3"/>
  </si>
  <si>
    <t>その他</t>
    <rPh sb="2" eb="3">
      <t>タ</t>
    </rPh>
    <phoneticPr fontId="3"/>
  </si>
  <si>
    <t xml:space="preserve">  合計</t>
    <rPh sb="2" eb="4">
      <t>ゴウケイ</t>
    </rPh>
    <phoneticPr fontId="3"/>
  </si>
  <si>
    <t>⑤ プログラム・オフィサー関連経費（①調達の内訳のC）の支出明細</t>
    <phoneticPr fontId="3"/>
  </si>
  <si>
    <t>(1) プログラム・オフィサー関連経費の年度別概算</t>
    <phoneticPr fontId="3"/>
  </si>
  <si>
    <t>プログラム・オフィサー関連経費</t>
    <phoneticPr fontId="3"/>
  </si>
  <si>
    <t>　　うちプログラム・オフィサーの人件費</t>
    <rPh sb="16" eb="19">
      <t>ジンケンヒ</t>
    </rPh>
    <phoneticPr fontId="3"/>
  </si>
  <si>
    <t>　　うちその他の活動費</t>
    <rPh sb="6" eb="7">
      <t>タ</t>
    </rPh>
    <rPh sb="8" eb="10">
      <t>カツドウ</t>
    </rPh>
    <rPh sb="10" eb="11">
      <t>ヒ</t>
    </rPh>
    <phoneticPr fontId="3"/>
  </si>
  <si>
    <t>(2) プログラム・オフィサー関連経費の内訳</t>
    <rPh sb="15" eb="17">
      <t>カンレン</t>
    </rPh>
    <rPh sb="17" eb="19">
      <t>ケイヒ</t>
    </rPh>
    <rPh sb="20" eb="22">
      <t>ウチワケ</t>
    </rPh>
    <phoneticPr fontId="3"/>
  </si>
  <si>
    <t>＝</t>
    <phoneticPr fontId="3"/>
  </si>
  <si>
    <t>その他の活動費</t>
    <rPh sb="2" eb="3">
      <t>タ</t>
    </rPh>
    <rPh sb="4" eb="6">
      <t>カツドウ</t>
    </rPh>
    <rPh sb="6" eb="7">
      <t>ヒ</t>
    </rPh>
    <phoneticPr fontId="3"/>
  </si>
  <si>
    <t>⑥評価関連経費（①調達の内訳のD）の支出明細</t>
    <phoneticPr fontId="3"/>
  </si>
  <si>
    <t>(1) 資金分配団体の評価関連経費</t>
    <rPh sb="4" eb="6">
      <t>シキン</t>
    </rPh>
    <rPh sb="6" eb="8">
      <t>ブンパイ</t>
    </rPh>
    <rPh sb="8" eb="10">
      <t>ダンタイ</t>
    </rPh>
    <rPh sb="11" eb="13">
      <t>ヒョウカ</t>
    </rPh>
    <rPh sb="13" eb="15">
      <t>カンレン</t>
    </rPh>
    <rPh sb="15" eb="17">
      <t>ケイヒ</t>
    </rPh>
    <phoneticPr fontId="3"/>
  </si>
  <si>
    <t>資金分配団体の評価関連経費</t>
    <rPh sb="0" eb="2">
      <t>シキン</t>
    </rPh>
    <rPh sb="2" eb="4">
      <t>ブンパイ</t>
    </rPh>
    <rPh sb="4" eb="6">
      <t>ダンタイ</t>
    </rPh>
    <rPh sb="7" eb="9">
      <t>ヒョウカ</t>
    </rPh>
    <rPh sb="9" eb="11">
      <t>カンレン</t>
    </rPh>
    <rPh sb="11" eb="13">
      <t>ケイヒ</t>
    </rPh>
    <phoneticPr fontId="3"/>
  </si>
  <si>
    <t>助成金に占める割合</t>
    <rPh sb="0" eb="2">
      <t>ジョセイ</t>
    </rPh>
    <rPh sb="2" eb="3">
      <t>キン</t>
    </rPh>
    <rPh sb="4" eb="5">
      <t>シ</t>
    </rPh>
    <rPh sb="7" eb="9">
      <t>ワリアイ</t>
    </rPh>
    <phoneticPr fontId="3"/>
  </si>
  <si>
    <t>評価関連経費のうち、外部委託費</t>
    <phoneticPr fontId="3"/>
  </si>
  <si>
    <t>(2) 資金分配団体の評価関連経費の内訳</t>
    <rPh sb="4" eb="6">
      <t>シキン</t>
    </rPh>
    <rPh sb="6" eb="8">
      <t>ブンパイ</t>
    </rPh>
    <rPh sb="8" eb="10">
      <t>ダンタイ</t>
    </rPh>
    <rPh sb="11" eb="13">
      <t>ヒョウカ</t>
    </rPh>
    <rPh sb="13" eb="15">
      <t>カンレン</t>
    </rPh>
    <rPh sb="15" eb="17">
      <t>ケイヒ</t>
    </rPh>
    <rPh sb="18" eb="20">
      <t>ウチワケ</t>
    </rPh>
    <phoneticPr fontId="3"/>
  </si>
  <si>
    <t>外部委託費</t>
    <rPh sb="0" eb="2">
      <t>ガイブ</t>
    </rPh>
    <rPh sb="2" eb="4">
      <t>イタク</t>
    </rPh>
    <rPh sb="4" eb="5">
      <t>ヒ</t>
    </rPh>
    <phoneticPr fontId="3"/>
  </si>
  <si>
    <t>　合計</t>
    <rPh sb="1" eb="3">
      <t>ゴウケイ</t>
    </rPh>
    <phoneticPr fontId="3"/>
  </si>
  <si>
    <t>資金計画</t>
    <rPh sb="0" eb="2">
      <t>シキン</t>
    </rPh>
    <rPh sb="2" eb="4">
      <t>ケイカク</t>
    </rPh>
    <phoneticPr fontId="3"/>
  </si>
  <si>
    <t>∨事業費/管理的経費/人件費*</t>
    <phoneticPr fontId="3"/>
  </si>
  <si>
    <t>人件費(0年目)*</t>
    <rPh sb="5" eb="6">
      <t>ネン</t>
    </rPh>
    <rPh sb="6" eb="7">
      <t>メ</t>
    </rPh>
    <phoneticPr fontId="3"/>
  </si>
  <si>
    <t>人件費(1年目)*</t>
    <rPh sb="5" eb="6">
      <t>ネン</t>
    </rPh>
    <rPh sb="6" eb="7">
      <t>メ</t>
    </rPh>
    <phoneticPr fontId="3"/>
  </si>
  <si>
    <t>人件費(2年目)*</t>
    <rPh sb="5" eb="6">
      <t>ネン</t>
    </rPh>
    <rPh sb="6" eb="7">
      <t>メ</t>
    </rPh>
    <phoneticPr fontId="3"/>
  </si>
  <si>
    <t>人件費(3年目)*</t>
    <rPh sb="5" eb="6">
      <t>ネン</t>
    </rPh>
    <rPh sb="6" eb="7">
      <t>メ</t>
    </rPh>
    <phoneticPr fontId="3"/>
  </si>
  <si>
    <t>人件費(合算)*</t>
    <phoneticPr fontId="3"/>
  </si>
  <si>
    <t>∨事業費/助成額 (A)/実行団体の助成に充当される費用*</t>
    <phoneticPr fontId="3"/>
  </si>
  <si>
    <t>助成額から実行団体への助成に充当される費用(0年目)*</t>
    <rPh sb="23" eb="24">
      <t>ネン</t>
    </rPh>
    <rPh sb="24" eb="25">
      <t>メ</t>
    </rPh>
    <phoneticPr fontId="3"/>
  </si>
  <si>
    <t>助成額から実行団体への助成に充当される費用(1年目)*</t>
    <rPh sb="23" eb="24">
      <t>ネン</t>
    </rPh>
    <rPh sb="24" eb="25">
      <t>メ</t>
    </rPh>
    <phoneticPr fontId="3"/>
  </si>
  <si>
    <t>助成額から実行団体への助成に充当される費用(2年目)*</t>
    <rPh sb="23" eb="24">
      <t>ネン</t>
    </rPh>
    <rPh sb="24" eb="25">
      <t>メ</t>
    </rPh>
    <phoneticPr fontId="3"/>
  </si>
  <si>
    <t>助成額から実行団体への助成に充当される費用(3年目)*</t>
    <rPh sb="23" eb="24">
      <t>ネン</t>
    </rPh>
    <rPh sb="24" eb="25">
      <t>メ</t>
    </rPh>
    <phoneticPr fontId="3"/>
  </si>
  <si>
    <t>助成額から実行団体への助成に充当される費用(合算)*</t>
    <phoneticPr fontId="3"/>
  </si>
  <si>
    <t>∨事業費/助成額 (A)/管理的経費*</t>
    <phoneticPr fontId="3"/>
  </si>
  <si>
    <t>助成額から管理的経費(0年目)*</t>
    <rPh sb="12" eb="13">
      <t>ネン</t>
    </rPh>
    <rPh sb="13" eb="14">
      <t>メ</t>
    </rPh>
    <phoneticPr fontId="3"/>
  </si>
  <si>
    <t>助成額から管理的経費(1年目)*</t>
    <rPh sb="12" eb="13">
      <t>ネン</t>
    </rPh>
    <rPh sb="13" eb="14">
      <t>メ</t>
    </rPh>
    <phoneticPr fontId="3"/>
  </si>
  <si>
    <t>助成額から管理的経費(2年目)*</t>
    <rPh sb="12" eb="13">
      <t>ネン</t>
    </rPh>
    <rPh sb="13" eb="14">
      <t>メ</t>
    </rPh>
    <phoneticPr fontId="3"/>
  </si>
  <si>
    <t>助成額から管理的経費(3年目)*</t>
    <rPh sb="12" eb="13">
      <t>ネン</t>
    </rPh>
    <rPh sb="13" eb="14">
      <t>メ</t>
    </rPh>
    <phoneticPr fontId="3"/>
  </si>
  <si>
    <t>助成額から管理的経費(合算)*</t>
    <phoneticPr fontId="3"/>
  </si>
  <si>
    <t>∨事業費/自己資金・民間資金 (B)/実行団体の助成に充当される費用*</t>
    <phoneticPr fontId="3"/>
  </si>
  <si>
    <t>自己資金・民間資金から実行団体の助成に充当される費用(0年目)*</t>
    <rPh sb="5" eb="7">
      <t>ミンカン</t>
    </rPh>
    <rPh sb="7" eb="9">
      <t>シキン</t>
    </rPh>
    <rPh sb="28" eb="29">
      <t>ネン</t>
    </rPh>
    <rPh sb="29" eb="30">
      <t>メ</t>
    </rPh>
    <phoneticPr fontId="3"/>
  </si>
  <si>
    <t>自己資金・民間資金から実行団体の助成に充当される費用(1年目)*</t>
    <rPh sb="28" eb="29">
      <t>ネン</t>
    </rPh>
    <rPh sb="29" eb="30">
      <t>メ</t>
    </rPh>
    <phoneticPr fontId="3"/>
  </si>
  <si>
    <t>自己資金・民間資金から実行団体の助成に充当される費用(2年目)*</t>
    <rPh sb="28" eb="29">
      <t>ネン</t>
    </rPh>
    <rPh sb="29" eb="30">
      <t>メ</t>
    </rPh>
    <phoneticPr fontId="3"/>
  </si>
  <si>
    <t>自己資金・民間資金から実行団体の助成に充当される費用(3年目)*</t>
    <rPh sb="28" eb="29">
      <t>ネン</t>
    </rPh>
    <rPh sb="29" eb="30">
      <t>メ</t>
    </rPh>
    <phoneticPr fontId="3"/>
  </si>
  <si>
    <t>自己資金・民間資金から実行団体の助成に充当される費用(合算)*</t>
    <phoneticPr fontId="3"/>
  </si>
  <si>
    <t>∨事業費/自己資金・民間資金 (B)/管理的経費*</t>
    <rPh sb="10" eb="12">
      <t>ミンカン</t>
    </rPh>
    <rPh sb="12" eb="14">
      <t>シキン</t>
    </rPh>
    <phoneticPr fontId="3"/>
  </si>
  <si>
    <t>自己資金・民間資金から管理的経費(0年目)*</t>
    <rPh sb="18" eb="19">
      <t>ネン</t>
    </rPh>
    <rPh sb="19" eb="20">
      <t>メ</t>
    </rPh>
    <phoneticPr fontId="3"/>
  </si>
  <si>
    <t>自己資金・民間資金から管理的経費(1年目)*</t>
    <rPh sb="18" eb="19">
      <t>ネン</t>
    </rPh>
    <rPh sb="19" eb="20">
      <t>メ</t>
    </rPh>
    <phoneticPr fontId="3"/>
  </si>
  <si>
    <t>自己資金・民間資金から管理的経費(2年目)*</t>
    <rPh sb="18" eb="19">
      <t>ネン</t>
    </rPh>
    <rPh sb="19" eb="20">
      <t>メ</t>
    </rPh>
    <phoneticPr fontId="3"/>
  </si>
  <si>
    <t>自己資金・民間資金から管理的経費(3年目)*</t>
    <rPh sb="18" eb="19">
      <t>ネン</t>
    </rPh>
    <rPh sb="19" eb="20">
      <t>メ</t>
    </rPh>
    <phoneticPr fontId="3"/>
  </si>
  <si>
    <t>自己資金・民間資金から管理的経費(合算)*</t>
    <phoneticPr fontId="3"/>
  </si>
  <si>
    <t>∨プログラム・オフィサー関連経費 (C)/プログラム・オフィサーの人件費*</t>
    <phoneticPr fontId="3"/>
  </si>
  <si>
    <t>補足説明文(申請団体には項目名を表示しない)</t>
    <rPh sb="0" eb="2">
      <t>ホソク</t>
    </rPh>
    <rPh sb="2" eb="4">
      <t>セツメイ</t>
    </rPh>
    <rPh sb="4" eb="5">
      <t>ブン</t>
    </rPh>
    <rPh sb="6" eb="8">
      <t>シンセイ</t>
    </rPh>
    <rPh sb="8" eb="10">
      <t>ダンタイ</t>
    </rPh>
    <rPh sb="12" eb="14">
      <t>コウモク</t>
    </rPh>
    <rPh sb="14" eb="15">
      <t>メイ</t>
    </rPh>
    <rPh sb="16" eb="18">
      <t>ヒョウジ</t>
    </rPh>
    <phoneticPr fontId="3"/>
  </si>
  <si>
    <t>プログラム・オフィサー関連経費は年間800 万円を上限とする額を必要に応じて申請可能です。
うち、プログラム・オフィサーの人件費は年間 500 万円を上限とします。</t>
    <phoneticPr fontId="3"/>
  </si>
  <si>
    <t>プログラム・オフィサーの人件費(0年目)*</t>
    <rPh sb="17" eb="18">
      <t>ネン</t>
    </rPh>
    <rPh sb="18" eb="19">
      <t>メ</t>
    </rPh>
    <phoneticPr fontId="3"/>
  </si>
  <si>
    <t>プログラム・オフィサーの人件費(1年目)*</t>
    <rPh sb="17" eb="18">
      <t>ネン</t>
    </rPh>
    <rPh sb="18" eb="19">
      <t>メ</t>
    </rPh>
    <phoneticPr fontId="3"/>
  </si>
  <si>
    <t>プログラム・オフィサーの人件費(2年目)*</t>
    <rPh sb="17" eb="18">
      <t>ネン</t>
    </rPh>
    <rPh sb="18" eb="19">
      <t>メ</t>
    </rPh>
    <phoneticPr fontId="3"/>
  </si>
  <si>
    <t>プログラム・オフィサーの人件費(3年目)*</t>
    <rPh sb="17" eb="18">
      <t>ネン</t>
    </rPh>
    <rPh sb="18" eb="19">
      <t>メ</t>
    </rPh>
    <phoneticPr fontId="3"/>
  </si>
  <si>
    <t>プログラム・オフィサーの人件費(合算)*</t>
    <phoneticPr fontId="3"/>
  </si>
  <si>
    <t>∨プログラム・オフィサー関連経費 (C)/その他の活動費*</t>
    <phoneticPr fontId="3"/>
  </si>
  <si>
    <t>その他の活動費(0年目)*</t>
    <rPh sb="9" eb="10">
      <t>ネン</t>
    </rPh>
    <rPh sb="10" eb="11">
      <t>メ</t>
    </rPh>
    <phoneticPr fontId="3"/>
  </si>
  <si>
    <t>その他の活動費(1年目)*</t>
    <rPh sb="9" eb="10">
      <t>ネン</t>
    </rPh>
    <rPh sb="10" eb="11">
      <t>メ</t>
    </rPh>
    <phoneticPr fontId="3"/>
  </si>
  <si>
    <t>その他の活動費(2年目)*</t>
    <rPh sb="9" eb="10">
      <t>ネン</t>
    </rPh>
    <rPh sb="10" eb="11">
      <t>メ</t>
    </rPh>
    <phoneticPr fontId="3"/>
  </si>
  <si>
    <t>その他の活動費(3年目)*</t>
    <rPh sb="9" eb="10">
      <t>ネン</t>
    </rPh>
    <rPh sb="10" eb="11">
      <t>メ</t>
    </rPh>
    <phoneticPr fontId="3"/>
  </si>
  <si>
    <t>その他の活動費(合算)*</t>
    <phoneticPr fontId="3"/>
  </si>
  <si>
    <t>∨評価関連経費 (D)/資金分配団体用/外部委託費*</t>
    <phoneticPr fontId="3"/>
  </si>
  <si>
    <t>外部委託費(0年目)*</t>
    <rPh sb="7" eb="8">
      <t>ネン</t>
    </rPh>
    <rPh sb="8" eb="9">
      <t>メ</t>
    </rPh>
    <phoneticPr fontId="3"/>
  </si>
  <si>
    <t>外部委託費(1年目)*</t>
    <rPh sb="7" eb="8">
      <t>ネン</t>
    </rPh>
    <rPh sb="8" eb="9">
      <t>メ</t>
    </rPh>
    <phoneticPr fontId="3"/>
  </si>
  <si>
    <t>外部委託費(2年目)*</t>
    <rPh sb="7" eb="8">
      <t>ネン</t>
    </rPh>
    <rPh sb="8" eb="9">
      <t>メ</t>
    </rPh>
    <phoneticPr fontId="3"/>
  </si>
  <si>
    <t>外部委託費(3年目)*</t>
    <rPh sb="7" eb="8">
      <t>ネン</t>
    </rPh>
    <rPh sb="8" eb="9">
      <t>メ</t>
    </rPh>
    <phoneticPr fontId="3"/>
  </si>
  <si>
    <t>外部委託費(合算)*</t>
    <phoneticPr fontId="3"/>
  </si>
  <si>
    <t>∨評価関連経費 (D)/資金分配団体用/その他評価関連経費*</t>
    <phoneticPr fontId="3"/>
  </si>
  <si>
    <t>その他評価関連経費(0年目)*</t>
    <rPh sb="11" eb="12">
      <t>ネン</t>
    </rPh>
    <rPh sb="12" eb="13">
      <t>メ</t>
    </rPh>
    <phoneticPr fontId="3"/>
  </si>
  <si>
    <t>その他評価関連経費(1年目)*</t>
    <rPh sb="11" eb="12">
      <t>ネン</t>
    </rPh>
    <rPh sb="12" eb="13">
      <t>メ</t>
    </rPh>
    <phoneticPr fontId="3"/>
  </si>
  <si>
    <t>その他評価関連経費(2年目)*</t>
    <rPh sb="11" eb="12">
      <t>ネン</t>
    </rPh>
    <rPh sb="12" eb="13">
      <t>メ</t>
    </rPh>
    <phoneticPr fontId="3"/>
  </si>
  <si>
    <t>その他評価関連経費(3年目)*</t>
    <rPh sb="11" eb="12">
      <t>ネン</t>
    </rPh>
    <rPh sb="12" eb="13">
      <t>メ</t>
    </rPh>
    <phoneticPr fontId="3"/>
  </si>
  <si>
    <t>その他評価関連経費(合算)*</t>
    <phoneticPr fontId="3"/>
  </si>
  <si>
    <t>∨評価関連経費 (D)/実行団体用*</t>
    <phoneticPr fontId="3"/>
  </si>
  <si>
    <t>実行団体用(0年目)*</t>
    <rPh sb="7" eb="8">
      <t>ネン</t>
    </rPh>
    <rPh sb="8" eb="9">
      <t>メ</t>
    </rPh>
    <phoneticPr fontId="3"/>
  </si>
  <si>
    <t>実行団体用(1年目)*</t>
    <rPh sb="7" eb="8">
      <t>ネン</t>
    </rPh>
    <rPh sb="8" eb="9">
      <t>メ</t>
    </rPh>
    <phoneticPr fontId="3"/>
  </si>
  <si>
    <t>実行団体用(2年目)*</t>
    <rPh sb="7" eb="8">
      <t>ネン</t>
    </rPh>
    <rPh sb="8" eb="9">
      <t>メ</t>
    </rPh>
    <phoneticPr fontId="3"/>
  </si>
  <si>
    <t>実行団体用(3年目)*</t>
    <rPh sb="7" eb="8">
      <t>ネン</t>
    </rPh>
    <rPh sb="8" eb="9">
      <t>メ</t>
    </rPh>
    <phoneticPr fontId="3"/>
  </si>
  <si>
    <t>実行団体用(合算)*</t>
    <phoneticPr fontId="3"/>
  </si>
  <si>
    <t>2024年度</t>
    <rPh sb="4" eb="6">
      <t>ネンド</t>
    </rPh>
    <phoneticPr fontId="3"/>
  </si>
  <si>
    <t>2021年度</t>
    <phoneticPr fontId="3"/>
  </si>
  <si>
    <t>2022年度</t>
  </si>
  <si>
    <t>2023年度</t>
  </si>
  <si>
    <t>2024年度</t>
  </si>
  <si>
    <t>2024年度小計</t>
    <rPh sb="4" eb="6">
      <t>ネンド</t>
    </rPh>
    <rPh sb="6" eb="8">
      <t>ショウケイ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</si>
</sst>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5" formatCode="&quot;¥&quot;#,##0;&quot;¥&quot;\-#,##0"/>
    <numFmt numFmtId="176" formatCode="#,##0_ "/>
    <numFmt numFmtId="177" formatCode="0.0%"/>
    <numFmt numFmtId="178" formatCode="0_ "/>
    <numFmt numFmtId="179" formatCode="#,##0.0;[Red]\-#,##0.0"/>
  </numFmts>
  <fonts count="49" x14ac:knownFonts="1">
    <font>
      <sz val="11"/>
      <color theme="1"/>
      <name val="游ゴシック"/>
      <family val="2"/>
      <charset val="128"/>
      <scheme val="minor"/>
    </font>
    <font>
      <sz val="11"/>
      <color theme="1"/>
      <name val="游ゴシック"/>
      <family val="2"/>
      <charset val="128"/>
      <scheme val="minor"/>
    </font>
    <font>
      <sz val="11"/>
      <color theme="1"/>
      <name val="游ゴシック Light"/>
      <family val="3"/>
      <charset val="128"/>
      <scheme val="major"/>
    </font>
    <font>
      <sz val="6"/>
      <name val="游ゴシック"/>
      <family val="2"/>
      <charset val="128"/>
      <scheme val="minor"/>
    </font>
    <font>
      <b/>
      <sz val="12"/>
      <color theme="1"/>
      <name val="游ゴシック Light"/>
      <family val="3"/>
      <charset val="128"/>
      <scheme val="major"/>
    </font>
    <font>
      <b/>
      <sz val="14"/>
      <color theme="1"/>
      <name val="游ゴシック Light"/>
      <family val="3"/>
      <charset val="128"/>
      <scheme val="major"/>
    </font>
    <font>
      <sz val="10"/>
      <name val="游ゴシック Light"/>
      <family val="3"/>
      <charset val="128"/>
      <scheme val="major"/>
    </font>
    <font>
      <b/>
      <sz val="10"/>
      <name val="游ゴシック Light"/>
      <family val="3"/>
      <charset val="128"/>
      <scheme val="major"/>
    </font>
    <font>
      <b/>
      <sz val="12"/>
      <name val="游ゴシック Light"/>
      <family val="3"/>
      <charset val="128"/>
      <scheme val="major"/>
    </font>
    <font>
      <sz val="6"/>
      <name val="ＭＳ Ｐゴシック"/>
      <family val="3"/>
      <charset val="128"/>
    </font>
    <font>
      <b/>
      <sz val="14"/>
      <name val="游ゴシック Light"/>
      <family val="3"/>
      <charset val="128"/>
      <scheme val="major"/>
    </font>
    <font>
      <b/>
      <sz val="16"/>
      <name val="游ゴシック Light"/>
      <family val="3"/>
      <charset val="128"/>
      <scheme val="major"/>
    </font>
    <font>
      <sz val="14"/>
      <color theme="1"/>
      <name val="游ゴシック Light"/>
      <family val="3"/>
      <charset val="128"/>
      <scheme val="major"/>
    </font>
    <font>
      <sz val="14"/>
      <name val="游ゴシック Light"/>
      <family val="3"/>
      <charset val="128"/>
      <scheme val="major"/>
    </font>
    <font>
      <sz val="12"/>
      <name val="游ゴシック Light"/>
      <family val="3"/>
      <charset val="128"/>
      <scheme val="major"/>
    </font>
    <font>
      <sz val="16"/>
      <name val="游ゴシック Light"/>
      <family val="3"/>
      <charset val="128"/>
      <scheme val="major"/>
    </font>
    <font>
      <b/>
      <sz val="18"/>
      <color theme="1"/>
      <name val="游ゴシック Light"/>
      <family val="3"/>
      <charset val="128"/>
      <scheme val="major"/>
    </font>
    <font>
      <sz val="18"/>
      <name val="游ゴシック Light"/>
      <family val="3"/>
      <charset val="128"/>
      <scheme val="major"/>
    </font>
    <font>
      <sz val="16"/>
      <color theme="1"/>
      <name val="游ゴシック Light"/>
      <family val="3"/>
      <charset val="128"/>
      <scheme val="major"/>
    </font>
    <font>
      <sz val="12"/>
      <color theme="1"/>
      <name val="游ゴシック"/>
      <family val="2"/>
      <charset val="128"/>
      <scheme val="minor"/>
    </font>
    <font>
      <sz val="12"/>
      <color theme="1"/>
      <name val="游ゴシック Light"/>
      <family val="3"/>
      <charset val="128"/>
      <scheme val="major"/>
    </font>
    <font>
      <sz val="10"/>
      <name val="游ゴシック"/>
      <family val="3"/>
      <charset val="128"/>
    </font>
    <font>
      <sz val="10"/>
      <color theme="1"/>
      <name val="游ゴシック"/>
      <family val="3"/>
      <charset val="128"/>
    </font>
    <font>
      <sz val="11"/>
      <color theme="1"/>
      <name val="游ゴシック"/>
      <family val="3"/>
      <charset val="128"/>
      <scheme val="minor"/>
    </font>
    <font>
      <b/>
      <sz val="10"/>
      <color theme="1"/>
      <name val="游ゴシック"/>
      <family val="3"/>
      <charset val="128"/>
      <scheme val="minor"/>
    </font>
    <font>
      <b/>
      <sz val="11"/>
      <color theme="1"/>
      <name val="游ゴシック"/>
      <family val="3"/>
      <charset val="128"/>
      <scheme val="minor"/>
    </font>
    <font>
      <sz val="9"/>
      <name val="游ゴシック"/>
      <family val="3"/>
      <charset val="128"/>
    </font>
    <font>
      <b/>
      <sz val="9"/>
      <name val="游ゴシック"/>
      <family val="3"/>
      <charset val="128"/>
    </font>
    <font>
      <sz val="9"/>
      <name val="游ゴシック Light"/>
      <family val="3"/>
      <charset val="128"/>
      <scheme val="major"/>
    </font>
    <font>
      <sz val="11"/>
      <name val="游ゴシック"/>
      <family val="3"/>
      <charset val="128"/>
      <scheme val="minor"/>
    </font>
    <font>
      <sz val="14"/>
      <color theme="1"/>
      <name val="游ゴシック"/>
      <family val="2"/>
      <charset val="128"/>
      <scheme val="minor"/>
    </font>
    <font>
      <b/>
      <sz val="13"/>
      <color theme="1"/>
      <name val="游ゴシック Light"/>
      <family val="3"/>
      <charset val="128"/>
      <scheme val="major"/>
    </font>
    <font>
      <b/>
      <sz val="11"/>
      <color rgb="FFFF0000"/>
      <name val="游ゴシック"/>
      <family val="3"/>
      <charset val="128"/>
      <scheme val="minor"/>
    </font>
    <font>
      <sz val="10"/>
      <name val="游ゴシック"/>
      <family val="3"/>
      <charset val="128"/>
      <scheme val="minor"/>
    </font>
    <font>
      <sz val="10"/>
      <color theme="1"/>
      <name val="游ゴシック Light"/>
      <family val="3"/>
      <charset val="128"/>
      <scheme val="major"/>
    </font>
    <font>
      <sz val="9"/>
      <color rgb="FFFF0000"/>
      <name val="游ゴシック"/>
      <family val="3"/>
      <charset val="128"/>
    </font>
    <font>
      <b/>
      <sz val="11"/>
      <color rgb="FFFF0000"/>
      <name val="游ゴシック Light"/>
      <family val="3"/>
      <charset val="128"/>
      <scheme val="major"/>
    </font>
    <font>
      <b/>
      <sz val="16"/>
      <color rgb="FFFF0000"/>
      <name val="游ゴシック Light"/>
      <family val="3"/>
      <charset val="128"/>
      <scheme val="major"/>
    </font>
    <font>
      <b/>
      <sz val="14"/>
      <color rgb="FFFF0000"/>
      <name val="游ゴシック Light"/>
      <family val="3"/>
      <charset val="128"/>
      <scheme val="major"/>
    </font>
    <font>
      <b/>
      <sz val="16"/>
      <color theme="1"/>
      <name val="游ゴシック Light"/>
      <family val="3"/>
      <charset val="128"/>
      <scheme val="major"/>
    </font>
    <font>
      <b/>
      <sz val="9"/>
      <name val="游ゴシック Light"/>
      <family val="3"/>
      <charset val="128"/>
      <scheme val="major"/>
    </font>
    <font>
      <sz val="13"/>
      <name val="游ゴシック Light"/>
      <family val="3"/>
      <charset val="128"/>
      <scheme val="major"/>
    </font>
    <font>
      <b/>
      <sz val="18"/>
      <name val="游ゴシック Light"/>
      <family val="3"/>
      <charset val="128"/>
      <scheme val="major"/>
    </font>
    <font>
      <b/>
      <sz val="20"/>
      <color theme="1"/>
      <name val="游ゴシック"/>
      <family val="3"/>
      <charset val="128"/>
      <scheme val="minor"/>
    </font>
    <font>
      <sz val="14"/>
      <color theme="1"/>
      <name val="游ゴシック"/>
      <family val="3"/>
      <charset val="128"/>
      <scheme val="minor"/>
    </font>
    <font>
      <sz val="11"/>
      <color rgb="FFFF0000"/>
      <name val="游ゴシック Light"/>
      <family val="3"/>
      <charset val="128"/>
      <scheme val="major"/>
    </font>
    <font>
      <b/>
      <sz val="10"/>
      <color rgb="FFFF0000"/>
      <name val="游ゴシック Light"/>
      <family val="3"/>
      <charset val="128"/>
      <scheme val="major"/>
    </font>
    <font>
      <b/>
      <sz val="9"/>
      <color rgb="FFFF0000"/>
      <name val="游ゴシック"/>
      <family val="3"/>
      <charset val="128"/>
      <scheme val="minor"/>
    </font>
    <font>
      <b/>
      <sz val="9"/>
      <name val="游ゴシック"/>
      <family val="3"/>
      <charset val="128"/>
      <scheme val="minor"/>
    </font>
  </fonts>
  <fills count="11">
    <fill>
      <patternFill patternType="none"/>
    </fill>
    <fill>
      <patternFill patternType="gray125"/>
    </fill>
    <fill>
      <patternFill patternType="solid">
        <fgColor rgb="FFFFFF0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theme="0"/>
        <bgColor indexed="64"/>
      </patternFill>
    </fill>
    <fill>
      <patternFill patternType="solid">
        <fgColor theme="5" tint="0.79998168889431442"/>
        <bgColor indexed="64"/>
      </patternFill>
    </fill>
    <fill>
      <patternFill patternType="solid">
        <fgColor theme="7" tint="0.59999389629810485"/>
        <bgColor indexed="64"/>
      </patternFill>
    </fill>
    <fill>
      <patternFill patternType="solid">
        <fgColor theme="4" tint="0.79998168889431442"/>
        <bgColor indexed="64"/>
      </patternFill>
    </fill>
    <fill>
      <patternFill patternType="solid">
        <fgColor theme="2"/>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left/>
      <right/>
      <top/>
      <bottom style="thin">
        <color theme="0" tint="-0.499984740745262"/>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484">
    <xf numFmtId="0" fontId="0" fillId="0" borderId="0" xfId="0">
      <alignment vertical="center"/>
    </xf>
    <xf numFmtId="0" fontId="6" fillId="0" borderId="0" xfId="0" applyFont="1" applyAlignment="1" applyProtection="1">
      <alignment horizontal="right" vertical="center"/>
    </xf>
    <xf numFmtId="0" fontId="2" fillId="0" borderId="0" xfId="0" applyFont="1" applyProtection="1">
      <alignment vertical="center"/>
    </xf>
    <xf numFmtId="0" fontId="8" fillId="0" borderId="0" xfId="0" applyFont="1" applyBorder="1" applyAlignment="1" applyProtection="1">
      <alignment horizontal="center" vertical="center"/>
    </xf>
    <xf numFmtId="0" fontId="6" fillId="0" borderId="0" xfId="0" applyFont="1" applyBorder="1" applyAlignment="1" applyProtection="1">
      <alignment horizontal="center" vertical="center"/>
    </xf>
    <xf numFmtId="176" fontId="6" fillId="0" borderId="0" xfId="0" applyNumberFormat="1" applyFont="1" applyProtection="1">
      <alignment vertical="center"/>
    </xf>
    <xf numFmtId="0" fontId="6" fillId="0" borderId="0" xfId="0" applyFont="1" applyProtection="1">
      <alignment vertical="center"/>
    </xf>
    <xf numFmtId="38" fontId="6" fillId="0" borderId="0" xfId="1" applyFont="1" applyFill="1" applyBorder="1" applyAlignment="1" applyProtection="1">
      <alignment vertical="center"/>
    </xf>
    <xf numFmtId="38" fontId="6" fillId="0" borderId="0" xfId="1" applyFont="1" applyFill="1" applyBorder="1" applyAlignment="1" applyProtection="1">
      <alignment horizontal="center" vertical="center"/>
    </xf>
    <xf numFmtId="0" fontId="0" fillId="0" borderId="0" xfId="0" applyProtection="1">
      <alignment vertical="center"/>
    </xf>
    <xf numFmtId="0" fontId="30" fillId="0" borderId="0" xfId="0" applyFont="1" applyProtection="1">
      <alignment vertical="center"/>
    </xf>
    <xf numFmtId="0" fontId="12" fillId="0" borderId="0" xfId="0" applyFont="1" applyProtection="1">
      <alignment vertical="center"/>
    </xf>
    <xf numFmtId="0" fontId="8" fillId="0" borderId="0" xfId="0" applyFont="1" applyBorder="1" applyAlignment="1" applyProtection="1">
      <alignment horizontal="left" vertical="center"/>
    </xf>
    <xf numFmtId="0" fontId="14" fillId="0" borderId="0" xfId="0" applyFont="1" applyBorder="1" applyAlignment="1" applyProtection="1">
      <alignment horizontal="left" vertical="center"/>
    </xf>
    <xf numFmtId="38" fontId="33" fillId="3" borderId="1" xfId="1" applyFont="1" applyFill="1" applyBorder="1" applyAlignment="1" applyProtection="1">
      <alignment horizontal="center" vertical="center" wrapText="1"/>
    </xf>
    <xf numFmtId="176" fontId="33" fillId="3" borderId="14" xfId="0" applyNumberFormat="1" applyFont="1" applyFill="1" applyBorder="1" applyAlignment="1" applyProtection="1">
      <alignment horizontal="center" vertical="center"/>
    </xf>
    <xf numFmtId="0" fontId="20" fillId="0" borderId="0" xfId="0" applyFont="1" applyProtection="1">
      <alignment vertical="center"/>
    </xf>
    <xf numFmtId="0" fontId="5" fillId="0" borderId="0" xfId="0" applyFont="1" applyProtection="1">
      <alignment vertical="center"/>
    </xf>
    <xf numFmtId="0" fontId="6" fillId="3" borderId="1" xfId="0" applyFont="1" applyFill="1" applyBorder="1" applyAlignment="1" applyProtection="1">
      <alignment vertical="center"/>
    </xf>
    <xf numFmtId="0" fontId="6" fillId="0" borderId="1" xfId="0" applyFont="1" applyFill="1" applyBorder="1" applyAlignment="1" applyProtection="1">
      <alignment vertical="center"/>
    </xf>
    <xf numFmtId="0" fontId="21" fillId="0" borderId="0" xfId="0" applyFont="1" applyBorder="1" applyAlignment="1" applyProtection="1">
      <alignment horizontal="left" vertical="center"/>
    </xf>
    <xf numFmtId="0" fontId="22" fillId="0" borderId="0" xfId="0" applyFont="1" applyProtection="1">
      <alignment vertical="center"/>
    </xf>
    <xf numFmtId="0" fontId="26" fillId="0" borderId="1" xfId="0" applyFont="1" applyFill="1" applyBorder="1" applyAlignment="1" applyProtection="1">
      <alignment horizontal="left" vertical="center" wrapText="1"/>
    </xf>
    <xf numFmtId="176" fontId="26" fillId="3" borderId="1" xfId="0" applyNumberFormat="1" applyFont="1" applyFill="1" applyBorder="1" applyAlignment="1" applyProtection="1">
      <alignment horizontal="center" vertical="center"/>
    </xf>
    <xf numFmtId="38" fontId="13" fillId="4" borderId="13" xfId="1" applyFont="1" applyFill="1" applyBorder="1" applyAlignment="1" applyProtection="1">
      <alignment horizontal="center" vertical="center"/>
    </xf>
    <xf numFmtId="0" fontId="33" fillId="3" borderId="10" xfId="0" applyFont="1" applyFill="1" applyBorder="1" applyAlignment="1" applyProtection="1">
      <alignment horizontal="center" vertical="center"/>
    </xf>
    <xf numFmtId="38" fontId="10" fillId="4" borderId="13" xfId="1" applyFont="1" applyFill="1" applyBorder="1" applyAlignment="1" applyProtection="1">
      <alignment horizontal="center" vertical="center"/>
    </xf>
    <xf numFmtId="38" fontId="10" fillId="4" borderId="15" xfId="1" applyFont="1" applyFill="1" applyBorder="1" applyAlignment="1" applyProtection="1">
      <alignment horizontal="center" vertical="center"/>
    </xf>
    <xf numFmtId="0" fontId="39" fillId="0" borderId="0" xfId="0" applyFont="1" applyProtection="1">
      <alignment vertical="center"/>
    </xf>
    <xf numFmtId="38" fontId="39" fillId="0" borderId="0" xfId="1" applyFont="1" applyProtection="1">
      <alignment vertical="center"/>
    </xf>
    <xf numFmtId="38" fontId="39" fillId="0" borderId="0" xfId="0" applyNumberFormat="1" applyFont="1" applyProtection="1">
      <alignment vertical="center"/>
    </xf>
    <xf numFmtId="176" fontId="33" fillId="3" borderId="1" xfId="0" applyNumberFormat="1" applyFont="1" applyFill="1" applyBorder="1" applyAlignment="1" applyProtection="1">
      <alignment horizontal="center" vertical="center"/>
    </xf>
    <xf numFmtId="0" fontId="2" fillId="0" borderId="0" xfId="0" applyFont="1" applyProtection="1">
      <alignment vertical="center"/>
      <protection locked="0"/>
    </xf>
    <xf numFmtId="0" fontId="10" fillId="0" borderId="0" xfId="0" applyFont="1" applyBorder="1" applyAlignment="1" applyProtection="1">
      <alignment horizontal="left" vertical="center"/>
      <protection locked="0"/>
    </xf>
    <xf numFmtId="0" fontId="8" fillId="0" borderId="0" xfId="0" applyFont="1" applyBorder="1" applyAlignment="1" applyProtection="1">
      <alignment horizontal="center" vertical="center"/>
      <protection locked="0"/>
    </xf>
    <xf numFmtId="0" fontId="6" fillId="0" borderId="0" xfId="0" applyFont="1" applyBorder="1" applyAlignment="1" applyProtection="1">
      <alignment horizontal="center" vertical="center"/>
      <protection locked="0"/>
    </xf>
    <xf numFmtId="176" fontId="6" fillId="0" borderId="0" xfId="0" applyNumberFormat="1" applyFont="1" applyProtection="1">
      <alignment vertical="center"/>
      <protection locked="0"/>
    </xf>
    <xf numFmtId="0" fontId="6" fillId="0" borderId="0" xfId="0" applyFont="1" applyAlignment="1" applyProtection="1">
      <alignment horizontal="right" vertical="center"/>
      <protection locked="0"/>
    </xf>
    <xf numFmtId="0" fontId="6" fillId="0" borderId="0" xfId="0" applyFont="1" applyProtection="1">
      <alignment vertical="center"/>
      <protection locked="0"/>
    </xf>
    <xf numFmtId="38" fontId="6" fillId="0" borderId="0" xfId="1" applyFont="1" applyFill="1" applyBorder="1" applyAlignment="1" applyProtection="1">
      <alignment vertical="center"/>
      <protection locked="0"/>
    </xf>
    <xf numFmtId="38" fontId="6" fillId="0" borderId="0" xfId="1" applyFont="1" applyFill="1" applyBorder="1" applyAlignment="1" applyProtection="1">
      <alignment horizontal="center" vertical="center"/>
      <protection locked="0"/>
    </xf>
    <xf numFmtId="0" fontId="39" fillId="0" borderId="0" xfId="0" applyFont="1" applyProtection="1">
      <alignment vertical="center"/>
      <protection locked="0"/>
    </xf>
    <xf numFmtId="0" fontId="13" fillId="0" borderId="0" xfId="0" applyFont="1" applyBorder="1" applyAlignment="1" applyProtection="1">
      <alignment horizontal="left" vertical="center"/>
      <protection locked="0"/>
    </xf>
    <xf numFmtId="0" fontId="10" fillId="0" borderId="0" xfId="0" applyFont="1" applyBorder="1" applyAlignment="1" applyProtection="1">
      <alignment horizontal="center" vertical="center"/>
      <protection locked="0"/>
    </xf>
    <xf numFmtId="0" fontId="13" fillId="0" borderId="0" xfId="0" applyFont="1" applyBorder="1" applyAlignment="1" applyProtection="1">
      <alignment horizontal="center" vertical="center"/>
      <protection locked="0"/>
    </xf>
    <xf numFmtId="176" fontId="13" fillId="0" borderId="0" xfId="0" applyNumberFormat="1" applyFont="1" applyProtection="1">
      <alignment vertical="center"/>
      <protection locked="0"/>
    </xf>
    <xf numFmtId="0" fontId="13" fillId="0" borderId="0" xfId="0" applyFont="1" applyAlignment="1" applyProtection="1">
      <alignment horizontal="right" vertical="center"/>
      <protection locked="0"/>
    </xf>
    <xf numFmtId="0" fontId="13" fillId="0" borderId="0" xfId="0" applyFont="1" applyProtection="1">
      <alignment vertical="center"/>
      <protection locked="0"/>
    </xf>
    <xf numFmtId="38" fontId="13" fillId="0" borderId="0" xfId="1" applyFont="1" applyFill="1" applyBorder="1" applyAlignment="1" applyProtection="1">
      <alignment vertical="center"/>
      <protection locked="0"/>
    </xf>
    <xf numFmtId="38" fontId="13" fillId="0" borderId="0" xfId="1" applyFont="1" applyFill="1" applyBorder="1" applyAlignment="1" applyProtection="1">
      <alignment horizontal="center" vertical="center"/>
      <protection locked="0"/>
    </xf>
    <xf numFmtId="0" fontId="12" fillId="0" borderId="0" xfId="0" applyFont="1" applyProtection="1">
      <alignment vertical="center"/>
      <protection locked="0"/>
    </xf>
    <xf numFmtId="0" fontId="2" fillId="0" borderId="0" xfId="0" applyFont="1" applyFill="1" applyBorder="1" applyProtection="1">
      <alignment vertical="center"/>
      <protection locked="0"/>
    </xf>
    <xf numFmtId="0" fontId="2" fillId="0" borderId="9" xfId="0" applyFont="1" applyBorder="1" applyProtection="1">
      <alignment vertical="center"/>
      <protection locked="0"/>
    </xf>
    <xf numFmtId="38" fontId="13" fillId="0" borderId="9" xfId="1" applyFont="1" applyFill="1" applyBorder="1" applyAlignment="1" applyProtection="1">
      <alignment horizontal="justify" vertical="center" shrinkToFit="1"/>
      <protection locked="0"/>
    </xf>
    <xf numFmtId="38" fontId="13" fillId="5" borderId="6" xfId="1" applyFont="1" applyFill="1" applyBorder="1" applyAlignment="1" applyProtection="1">
      <alignment horizontal="center" vertical="center" shrinkToFit="1"/>
      <protection locked="0"/>
    </xf>
    <xf numFmtId="38" fontId="13" fillId="5" borderId="12" xfId="1" applyFont="1" applyFill="1" applyBorder="1" applyAlignment="1" applyProtection="1">
      <alignment horizontal="justify" vertical="center" shrinkToFit="1"/>
      <protection locked="0"/>
    </xf>
    <xf numFmtId="38" fontId="13" fillId="0" borderId="7" xfId="1" applyFont="1" applyFill="1" applyBorder="1" applyAlignment="1" applyProtection="1">
      <alignment horizontal="justify" vertical="center" shrinkToFit="1"/>
      <protection locked="0"/>
    </xf>
    <xf numFmtId="0" fontId="2" fillId="0" borderId="7" xfId="0" applyFont="1" applyBorder="1" applyProtection="1">
      <alignment vertical="center"/>
      <protection locked="0"/>
    </xf>
    <xf numFmtId="38" fontId="13" fillId="0" borderId="0" xfId="1" applyFont="1" applyFill="1" applyBorder="1" applyAlignment="1" applyProtection="1">
      <alignment horizontal="justify" vertical="center" shrinkToFit="1"/>
      <protection locked="0"/>
    </xf>
    <xf numFmtId="38" fontId="14" fillId="0" borderId="0" xfId="1" applyFont="1" applyFill="1" applyBorder="1" applyAlignment="1" applyProtection="1">
      <alignment vertical="center" shrinkToFit="1"/>
      <protection locked="0"/>
    </xf>
    <xf numFmtId="38" fontId="13" fillId="0" borderId="0" xfId="1" applyFont="1" applyFill="1" applyBorder="1" applyAlignment="1" applyProtection="1">
      <alignment vertical="center" shrinkToFit="1"/>
      <protection locked="0"/>
    </xf>
    <xf numFmtId="0" fontId="13" fillId="0" borderId="0" xfId="1" applyNumberFormat="1" applyFont="1" applyFill="1" applyBorder="1" applyAlignment="1" applyProtection="1">
      <alignment vertical="center" shrinkToFit="1"/>
      <protection locked="0"/>
    </xf>
    <xf numFmtId="38" fontId="13" fillId="0" borderId="0" xfId="1" applyFont="1" applyFill="1" applyBorder="1" applyAlignment="1" applyProtection="1">
      <alignment vertical="center" wrapText="1"/>
      <protection locked="0"/>
    </xf>
    <xf numFmtId="38" fontId="10" fillId="0" borderId="0" xfId="1" applyFont="1" applyFill="1" applyBorder="1" applyAlignment="1" applyProtection="1">
      <alignment horizontal="justify" vertical="center" shrinkToFit="1"/>
      <protection locked="0"/>
    </xf>
    <xf numFmtId="38" fontId="10" fillId="0" borderId="0" xfId="1" applyFont="1" applyFill="1" applyBorder="1" applyAlignment="1" applyProtection="1">
      <alignment vertical="center" shrinkToFit="1"/>
      <protection locked="0"/>
    </xf>
    <xf numFmtId="38" fontId="5" fillId="0" borderId="0" xfId="1" applyFont="1" applyFill="1" applyBorder="1" applyProtection="1">
      <alignment vertical="center"/>
      <protection locked="0"/>
    </xf>
    <xf numFmtId="0" fontId="5" fillId="0" borderId="0" xfId="0" applyFont="1" applyFill="1" applyBorder="1" applyProtection="1">
      <alignment vertical="center"/>
      <protection locked="0"/>
    </xf>
    <xf numFmtId="38" fontId="6" fillId="0" borderId="0" xfId="1" applyFont="1" applyFill="1" applyBorder="1" applyAlignment="1" applyProtection="1">
      <alignment horizontal="justify" vertical="center" shrinkToFit="1"/>
      <protection locked="0"/>
    </xf>
    <xf numFmtId="38" fontId="6" fillId="0" borderId="0" xfId="1" applyFont="1" applyFill="1" applyBorder="1" applyAlignment="1" applyProtection="1">
      <alignment vertical="center" shrinkToFit="1"/>
      <protection locked="0"/>
    </xf>
    <xf numFmtId="38" fontId="10" fillId="0" borderId="0" xfId="1" applyFont="1" applyFill="1" applyBorder="1" applyAlignment="1" applyProtection="1">
      <alignment horizontal="center" vertical="center" shrinkToFit="1"/>
      <protection locked="0"/>
    </xf>
    <xf numFmtId="0" fontId="36" fillId="0" borderId="1" xfId="0" applyFont="1" applyBorder="1" applyProtection="1">
      <alignment vertical="center"/>
      <protection locked="0"/>
    </xf>
    <xf numFmtId="0" fontId="2" fillId="0" borderId="1" xfId="0" applyFont="1" applyBorder="1" applyAlignment="1" applyProtection="1">
      <alignment vertical="center" wrapText="1"/>
      <protection locked="0"/>
    </xf>
    <xf numFmtId="0" fontId="2" fillId="0" borderId="14" xfId="0" applyFont="1" applyBorder="1" applyProtection="1">
      <alignment vertical="center"/>
      <protection locked="0"/>
    </xf>
    <xf numFmtId="38" fontId="10" fillId="5" borderId="3" xfId="1" applyFont="1" applyFill="1" applyBorder="1" applyAlignment="1" applyProtection="1">
      <alignment vertical="center" shrinkToFit="1"/>
      <protection locked="0"/>
    </xf>
    <xf numFmtId="38" fontId="13" fillId="5" borderId="3" xfId="1" applyFont="1" applyFill="1" applyBorder="1" applyAlignment="1" applyProtection="1">
      <alignment vertical="center" shrinkToFit="1"/>
      <protection locked="0"/>
    </xf>
    <xf numFmtId="38" fontId="13" fillId="5" borderId="3" xfId="1" applyFont="1" applyFill="1" applyBorder="1" applyAlignment="1" applyProtection="1">
      <alignment horizontal="center" vertical="center" shrinkToFit="1"/>
      <protection locked="0"/>
    </xf>
    <xf numFmtId="0" fontId="13" fillId="5" borderId="3" xfId="1" applyNumberFormat="1" applyFont="1" applyFill="1" applyBorder="1" applyAlignment="1" applyProtection="1">
      <alignment vertical="center" shrinkToFit="1"/>
      <protection locked="0"/>
    </xf>
    <xf numFmtId="38" fontId="13" fillId="5" borderId="3" xfId="1" applyFont="1" applyFill="1" applyBorder="1" applyAlignment="1" applyProtection="1">
      <alignment vertical="center" wrapText="1"/>
      <protection locked="0"/>
    </xf>
    <xf numFmtId="38" fontId="13" fillId="5" borderId="2" xfId="1" applyFont="1" applyFill="1" applyBorder="1" applyAlignment="1" applyProtection="1">
      <alignment vertical="center" wrapText="1"/>
      <protection locked="0"/>
    </xf>
    <xf numFmtId="0" fontId="5" fillId="0" borderId="0" xfId="0" applyFont="1" applyProtection="1">
      <alignment vertical="center"/>
      <protection locked="0"/>
    </xf>
    <xf numFmtId="0" fontId="16" fillId="0" borderId="0" xfId="0" applyFont="1" applyProtection="1">
      <alignment vertical="center"/>
      <protection locked="0"/>
    </xf>
    <xf numFmtId="0" fontId="17" fillId="0" borderId="0" xfId="0" applyFont="1" applyBorder="1" applyAlignment="1" applyProtection="1">
      <alignment horizontal="left" vertical="center"/>
      <protection locked="0"/>
    </xf>
    <xf numFmtId="0" fontId="2" fillId="0" borderId="0" xfId="0" applyFont="1" applyFill="1" applyProtection="1">
      <alignment vertical="center"/>
      <protection locked="0"/>
    </xf>
    <xf numFmtId="0" fontId="6" fillId="0" borderId="0" xfId="0" applyFont="1" applyFill="1" applyBorder="1" applyAlignment="1" applyProtection="1">
      <alignment horizontal="center" vertical="center" wrapText="1"/>
      <protection locked="0"/>
    </xf>
    <xf numFmtId="38" fontId="40" fillId="0" borderId="0" xfId="1" applyFont="1" applyFill="1" applyBorder="1" applyAlignment="1" applyProtection="1">
      <alignment horizontal="center" vertical="center"/>
      <protection locked="0"/>
    </xf>
    <xf numFmtId="38" fontId="2" fillId="0" borderId="0" xfId="0" applyNumberFormat="1" applyFont="1" applyFill="1" applyProtection="1">
      <alignment vertical="center"/>
      <protection locked="0"/>
    </xf>
    <xf numFmtId="38" fontId="13" fillId="0" borderId="13" xfId="1" applyFont="1" applyFill="1" applyBorder="1" applyAlignment="1" applyProtection="1">
      <alignment horizontal="justify" vertical="center" shrinkToFit="1"/>
      <protection locked="0"/>
    </xf>
    <xf numFmtId="0" fontId="0" fillId="0" borderId="0" xfId="0" applyProtection="1">
      <alignment vertical="center"/>
      <protection locked="0"/>
    </xf>
    <xf numFmtId="0" fontId="2" fillId="0" borderId="0" xfId="0" applyFont="1" applyAlignment="1" applyProtection="1">
      <alignment horizontal="center" vertical="center"/>
      <protection locked="0"/>
    </xf>
    <xf numFmtId="38" fontId="0" fillId="0" borderId="0" xfId="1" applyFont="1" applyProtection="1">
      <alignment vertical="center"/>
      <protection locked="0"/>
    </xf>
    <xf numFmtId="38" fontId="0" fillId="0" borderId="0" xfId="0" applyNumberFormat="1" applyProtection="1">
      <alignment vertical="center"/>
      <protection locked="0"/>
    </xf>
    <xf numFmtId="0" fontId="0" fillId="0" borderId="0" xfId="0" applyAlignment="1" applyProtection="1">
      <alignment vertical="center"/>
      <protection locked="0"/>
    </xf>
    <xf numFmtId="38" fontId="0" fillId="0" borderId="0" xfId="1" applyFont="1" applyAlignment="1" applyProtection="1">
      <alignment vertical="center"/>
      <protection locked="0"/>
    </xf>
    <xf numFmtId="0" fontId="21" fillId="0" borderId="0" xfId="0" applyFont="1" applyFill="1" applyBorder="1" applyAlignment="1" applyProtection="1">
      <alignment horizontal="center" vertical="center" wrapText="1"/>
      <protection locked="0"/>
    </xf>
    <xf numFmtId="0" fontId="32" fillId="0" borderId="0" xfId="0" applyFont="1" applyBorder="1" applyProtection="1">
      <alignment vertical="center"/>
      <protection locked="0"/>
    </xf>
    <xf numFmtId="0" fontId="0" fillId="0" borderId="0" xfId="0" applyAlignment="1" applyProtection="1">
      <alignment horizontal="center" vertical="center"/>
      <protection locked="0"/>
    </xf>
    <xf numFmtId="0" fontId="21" fillId="0" borderId="0" xfId="0" applyFont="1" applyFill="1" applyBorder="1" applyAlignment="1" applyProtection="1">
      <alignment horizontal="left" vertical="center" wrapText="1"/>
      <protection locked="0"/>
    </xf>
    <xf numFmtId="177" fontId="27" fillId="0" borderId="0" xfId="2" applyNumberFormat="1" applyFont="1" applyFill="1" applyBorder="1" applyAlignment="1" applyProtection="1">
      <alignment horizontal="center" vertical="center"/>
      <protection locked="0"/>
    </xf>
    <xf numFmtId="0" fontId="0" fillId="0" borderId="0" xfId="0" applyBorder="1" applyAlignment="1" applyProtection="1">
      <alignment horizontal="center" vertical="center"/>
      <protection locked="0"/>
    </xf>
    <xf numFmtId="0" fontId="32" fillId="0" borderId="1" xfId="0" applyFont="1" applyBorder="1" applyProtection="1">
      <alignment vertical="center"/>
      <protection locked="0"/>
    </xf>
    <xf numFmtId="0" fontId="0" fillId="0" borderId="12" xfId="0" applyBorder="1" applyProtection="1">
      <alignment vertical="center"/>
      <protection locked="0"/>
    </xf>
    <xf numFmtId="0" fontId="0" fillId="0" borderId="9" xfId="0" applyBorder="1" applyProtection="1">
      <alignment vertical="center"/>
      <protection locked="0"/>
    </xf>
    <xf numFmtId="0" fontId="0" fillId="0" borderId="1" xfId="0" applyBorder="1" applyAlignment="1" applyProtection="1">
      <alignment horizontal="left" vertical="center"/>
      <protection locked="0"/>
    </xf>
    <xf numFmtId="0" fontId="7" fillId="0" borderId="0" xfId="0" applyFont="1" applyBorder="1" applyAlignment="1" applyProtection="1">
      <alignment horizontal="left" vertical="center"/>
      <protection locked="0"/>
    </xf>
    <xf numFmtId="0" fontId="6" fillId="0" borderId="0" xfId="0" applyFont="1" applyBorder="1" applyProtection="1">
      <alignment vertical="center"/>
      <protection locked="0"/>
    </xf>
    <xf numFmtId="0" fontId="2" fillId="0" borderId="0" xfId="0" applyFont="1" applyBorder="1" applyProtection="1">
      <alignment vertical="center"/>
      <protection locked="0"/>
    </xf>
    <xf numFmtId="176" fontId="6" fillId="0" borderId="0" xfId="0" applyNumberFormat="1" applyFont="1" applyBorder="1" applyProtection="1">
      <alignment vertical="center"/>
      <protection locked="0"/>
    </xf>
    <xf numFmtId="0" fontId="6" fillId="0" borderId="0" xfId="0" applyFont="1" applyBorder="1" applyAlignment="1" applyProtection="1">
      <alignment horizontal="right" vertical="center"/>
      <protection locked="0"/>
    </xf>
    <xf numFmtId="0" fontId="36" fillId="0" borderId="0" xfId="0" applyFont="1" applyBorder="1" applyProtection="1">
      <alignment vertical="center"/>
      <protection locked="0"/>
    </xf>
    <xf numFmtId="176" fontId="7" fillId="0" borderId="0" xfId="0" applyNumberFormat="1" applyFont="1" applyFill="1" applyBorder="1" applyAlignment="1" applyProtection="1">
      <alignment vertical="center" shrinkToFit="1"/>
      <protection locked="0"/>
    </xf>
    <xf numFmtId="0" fontId="28" fillId="0" borderId="0" xfId="0" applyFont="1" applyFill="1" applyBorder="1" applyAlignment="1" applyProtection="1">
      <alignment horizontal="left" vertical="center"/>
      <protection locked="0"/>
    </xf>
    <xf numFmtId="177" fontId="27" fillId="0" borderId="0" xfId="2" applyNumberFormat="1" applyFont="1" applyFill="1" applyBorder="1" applyAlignment="1" applyProtection="1">
      <alignment vertical="center" shrinkToFit="1"/>
      <protection locked="0"/>
    </xf>
    <xf numFmtId="0" fontId="36" fillId="0" borderId="0" xfId="0" applyFont="1" applyProtection="1">
      <alignment vertical="center"/>
      <protection locked="0"/>
    </xf>
    <xf numFmtId="38" fontId="2" fillId="0" borderId="0" xfId="1" applyFont="1" applyProtection="1">
      <alignment vertical="center"/>
      <protection locked="0"/>
    </xf>
    <xf numFmtId="9" fontId="2" fillId="0" borderId="0" xfId="2" applyFont="1" applyFill="1" applyBorder="1" applyProtection="1">
      <alignment vertical="center"/>
      <protection locked="0"/>
    </xf>
    <xf numFmtId="38" fontId="2" fillId="0" borderId="0" xfId="1" applyFont="1" applyFill="1" applyProtection="1">
      <alignment vertical="center"/>
      <protection locked="0"/>
    </xf>
    <xf numFmtId="0" fontId="4" fillId="0" borderId="0" xfId="0" applyFont="1" applyFill="1" applyBorder="1" applyAlignment="1" applyProtection="1">
      <alignment horizontal="center" vertical="center"/>
      <protection locked="0"/>
    </xf>
    <xf numFmtId="178" fontId="13" fillId="5" borderId="3" xfId="1" applyNumberFormat="1" applyFont="1" applyFill="1" applyBorder="1" applyAlignment="1" applyProtection="1">
      <alignment vertical="center" shrinkToFit="1"/>
      <protection locked="0"/>
    </xf>
    <xf numFmtId="178" fontId="13" fillId="5" borderId="6" xfId="1" applyNumberFormat="1" applyFont="1" applyFill="1" applyBorder="1" applyAlignment="1" applyProtection="1">
      <alignment vertical="center" shrinkToFit="1"/>
      <protection locked="0"/>
    </xf>
    <xf numFmtId="0" fontId="28" fillId="0" borderId="0" xfId="0" applyFont="1" applyAlignment="1">
      <alignment horizontal="left" vertical="center"/>
    </xf>
    <xf numFmtId="0" fontId="0" fillId="0" borderId="1" xfId="0" applyBorder="1" applyAlignment="1" applyProtection="1">
      <alignment horizontal="left" vertical="center" wrapText="1"/>
      <protection locked="0"/>
    </xf>
    <xf numFmtId="0" fontId="23" fillId="0" borderId="1" xfId="0" applyFont="1" applyBorder="1" applyAlignment="1" applyProtection="1">
      <alignment horizontal="left" vertical="center"/>
      <protection locked="0"/>
    </xf>
    <xf numFmtId="38" fontId="13" fillId="5" borderId="14" xfId="1" applyFont="1" applyFill="1" applyBorder="1" applyAlignment="1" applyProtection="1">
      <alignment horizontal="left" vertical="center" wrapText="1" shrinkToFit="1"/>
      <protection locked="0"/>
    </xf>
    <xf numFmtId="38" fontId="13" fillId="5" borderId="15" xfId="1" applyFont="1" applyFill="1" applyBorder="1" applyAlignment="1" applyProtection="1">
      <alignment horizontal="left" vertical="center" wrapText="1" shrinkToFit="1"/>
      <protection locked="0"/>
    </xf>
    <xf numFmtId="38" fontId="13" fillId="5" borderId="13" xfId="1" applyFont="1" applyFill="1" applyBorder="1" applyAlignment="1" applyProtection="1">
      <alignment horizontal="left" vertical="center" wrapText="1" shrinkToFit="1"/>
      <protection locked="0"/>
    </xf>
    <xf numFmtId="38" fontId="13" fillId="4" borderId="15" xfId="1" applyFont="1" applyFill="1" applyBorder="1" applyAlignment="1" applyProtection="1">
      <alignment horizontal="center" vertical="center"/>
    </xf>
    <xf numFmtId="38" fontId="13" fillId="4" borderId="15" xfId="1" applyFont="1" applyFill="1" applyBorder="1" applyAlignment="1" applyProtection="1">
      <alignment horizontal="center" vertical="center" wrapText="1"/>
    </xf>
    <xf numFmtId="38" fontId="14" fillId="7" borderId="9" xfId="1" applyFont="1" applyFill="1" applyBorder="1" applyAlignment="1" applyProtection="1">
      <alignment horizontal="left" vertical="center" wrapText="1" shrinkToFit="1"/>
      <protection locked="0"/>
    </xf>
    <xf numFmtId="38" fontId="14" fillId="5" borderId="3" xfId="1" applyFont="1" applyFill="1" applyBorder="1" applyAlignment="1" applyProtection="1">
      <alignment horizontal="left" vertical="center" wrapText="1" shrinkToFit="1"/>
      <protection locked="0"/>
    </xf>
    <xf numFmtId="0" fontId="10" fillId="0" borderId="0" xfId="0" applyFont="1" applyBorder="1" applyAlignment="1" applyProtection="1">
      <alignment horizontal="left" vertical="center"/>
    </xf>
    <xf numFmtId="38" fontId="6" fillId="0" borderId="0" xfId="1" applyFont="1" applyAlignment="1" applyProtection="1">
      <alignment horizontal="right" vertical="center"/>
    </xf>
    <xf numFmtId="38" fontId="13" fillId="0" borderId="0" xfId="1" applyFont="1" applyFill="1" applyBorder="1" applyAlignment="1" applyProtection="1">
      <alignment vertical="center"/>
    </xf>
    <xf numFmtId="0" fontId="11" fillId="0" borderId="0" xfId="0" applyFont="1" applyBorder="1" applyAlignment="1" applyProtection="1">
      <alignment horizontal="left" vertical="center"/>
    </xf>
    <xf numFmtId="0" fontId="11" fillId="0" borderId="0" xfId="0" applyFont="1" applyBorder="1" applyAlignment="1" applyProtection="1">
      <alignment horizontal="center" vertical="center"/>
    </xf>
    <xf numFmtId="176" fontId="11" fillId="0" borderId="0" xfId="0" applyNumberFormat="1" applyFont="1" applyProtection="1">
      <alignment vertical="center"/>
    </xf>
    <xf numFmtId="0" fontId="11" fillId="0" borderId="0" xfId="0" applyFont="1" applyAlignment="1" applyProtection="1">
      <alignment horizontal="right" vertical="center"/>
    </xf>
    <xf numFmtId="0" fontId="11" fillId="0" borderId="0" xfId="0" applyFont="1" applyProtection="1">
      <alignment vertical="center"/>
    </xf>
    <xf numFmtId="38" fontId="11" fillId="0" borderId="0" xfId="1" applyFont="1" applyFill="1" applyBorder="1" applyAlignment="1" applyProtection="1">
      <alignment vertical="center"/>
    </xf>
    <xf numFmtId="38" fontId="11" fillId="0" borderId="0" xfId="1" applyFont="1" applyFill="1" applyBorder="1" applyAlignment="1" applyProtection="1">
      <alignment horizontal="center" vertical="center"/>
    </xf>
    <xf numFmtId="0" fontId="10" fillId="0" borderId="0" xfId="0" applyFont="1" applyBorder="1" applyAlignment="1" applyProtection="1">
      <alignment horizontal="center" vertical="center"/>
    </xf>
    <xf numFmtId="0" fontId="13" fillId="0" borderId="0" xfId="0" applyFont="1" applyBorder="1" applyAlignment="1" applyProtection="1">
      <alignment horizontal="center" vertical="center"/>
    </xf>
    <xf numFmtId="176" fontId="13" fillId="0" borderId="0" xfId="0" applyNumberFormat="1" applyFont="1" applyProtection="1">
      <alignment vertical="center"/>
    </xf>
    <xf numFmtId="0" fontId="13" fillId="0" borderId="0" xfId="0" applyFont="1" applyAlignment="1" applyProtection="1">
      <alignment horizontal="right" vertical="center"/>
    </xf>
    <xf numFmtId="0" fontId="13" fillId="0" borderId="0" xfId="0" applyFont="1" applyProtection="1">
      <alignment vertical="center"/>
    </xf>
    <xf numFmtId="38" fontId="13" fillId="0" borderId="0" xfId="1" applyFont="1" applyFill="1" applyBorder="1" applyAlignment="1" applyProtection="1">
      <alignment horizontal="center" vertical="center"/>
    </xf>
    <xf numFmtId="38" fontId="10" fillId="5" borderId="4" xfId="1" applyFont="1" applyFill="1" applyBorder="1" applyAlignment="1" applyProtection="1">
      <alignment horizontal="justify" vertical="center" shrinkToFit="1"/>
    </xf>
    <xf numFmtId="38" fontId="13" fillId="0" borderId="6" xfId="1" applyFont="1" applyFill="1" applyBorder="1" applyAlignment="1" applyProtection="1">
      <alignment horizontal="justify" vertical="center" shrinkToFit="1"/>
    </xf>
    <xf numFmtId="38" fontId="15" fillId="3" borderId="1" xfId="1" applyFont="1" applyFill="1" applyBorder="1" applyAlignment="1" applyProtection="1">
      <alignment horizontal="center" vertical="center" wrapText="1"/>
    </xf>
    <xf numFmtId="38" fontId="13" fillId="7" borderId="12" xfId="1" applyFont="1" applyFill="1" applyBorder="1" applyAlignment="1" applyProtection="1">
      <alignment horizontal="justify" vertical="center" shrinkToFit="1"/>
      <protection locked="0"/>
    </xf>
    <xf numFmtId="0" fontId="39" fillId="2" borderId="1" xfId="0" applyFont="1" applyFill="1" applyBorder="1" applyAlignment="1" applyProtection="1">
      <alignment vertical="center"/>
      <protection locked="0"/>
    </xf>
    <xf numFmtId="0" fontId="39" fillId="2" borderId="0" xfId="0" applyFont="1" applyFill="1" applyBorder="1" applyAlignment="1" applyProtection="1">
      <alignment vertical="center"/>
      <protection locked="0"/>
    </xf>
    <xf numFmtId="38" fontId="13" fillId="5" borderId="6" xfId="1" applyFont="1" applyFill="1" applyBorder="1" applyAlignment="1" applyProtection="1">
      <alignment vertical="center" shrinkToFit="1"/>
      <protection locked="0"/>
    </xf>
    <xf numFmtId="0" fontId="13" fillId="5" borderId="6" xfId="1" applyNumberFormat="1" applyFont="1" applyFill="1" applyBorder="1" applyAlignment="1" applyProtection="1">
      <alignment vertical="center" shrinkToFit="1"/>
      <protection locked="0"/>
    </xf>
    <xf numFmtId="38" fontId="13" fillId="5" borderId="6" xfId="1" applyFont="1" applyFill="1" applyBorder="1" applyAlignment="1" applyProtection="1">
      <alignment vertical="center" wrapText="1"/>
      <protection locked="0"/>
    </xf>
    <xf numFmtId="38" fontId="13" fillId="5" borderId="5" xfId="1" applyFont="1" applyFill="1" applyBorder="1" applyAlignment="1" applyProtection="1">
      <alignment vertical="center" wrapText="1"/>
      <protection locked="0"/>
    </xf>
    <xf numFmtId="38" fontId="6" fillId="6" borderId="1" xfId="1" applyFont="1" applyFill="1" applyBorder="1" applyAlignment="1" applyProtection="1">
      <alignment horizontal="right" vertical="center"/>
      <protection locked="0"/>
    </xf>
    <xf numFmtId="38" fontId="22" fillId="0" borderId="1" xfId="1" applyFont="1" applyBorder="1" applyAlignment="1" applyProtection="1">
      <alignment horizontal="right" vertical="center"/>
      <protection locked="0"/>
    </xf>
    <xf numFmtId="38" fontId="0" fillId="0" borderId="1" xfId="1" applyFont="1" applyBorder="1" applyAlignment="1" applyProtection="1">
      <alignment horizontal="right" vertical="center" wrapText="1"/>
      <protection locked="0"/>
    </xf>
    <xf numFmtId="38" fontId="10" fillId="2" borderId="1" xfId="1" applyFont="1" applyFill="1" applyBorder="1" applyAlignment="1" applyProtection="1">
      <alignment horizontal="right" vertical="center" shrinkToFit="1"/>
      <protection locked="0"/>
    </xf>
    <xf numFmtId="38" fontId="13" fillId="2" borderId="0" xfId="1" applyFont="1" applyFill="1" applyBorder="1" applyAlignment="1" applyProtection="1">
      <alignment horizontal="right" vertical="center" shrinkToFit="1"/>
      <protection locked="0"/>
    </xf>
    <xf numFmtId="38" fontId="13" fillId="5" borderId="3" xfId="1" applyFont="1" applyFill="1" applyBorder="1" applyAlignment="1" applyProtection="1">
      <alignment horizontal="right" vertical="center" shrinkToFit="1"/>
      <protection locked="0"/>
    </xf>
    <xf numFmtId="38" fontId="13" fillId="2" borderId="6" xfId="1" applyFont="1" applyFill="1" applyBorder="1" applyAlignment="1" applyProtection="1">
      <alignment horizontal="right" vertical="center" shrinkToFit="1"/>
    </xf>
    <xf numFmtId="38" fontId="10" fillId="2" borderId="1" xfId="1" applyFont="1" applyFill="1" applyBorder="1" applyAlignment="1" applyProtection="1">
      <alignment horizontal="right" vertical="center" shrinkToFit="1"/>
    </xf>
    <xf numFmtId="0" fontId="21" fillId="0" borderId="0" xfId="0" applyFont="1" applyFill="1" applyBorder="1" applyAlignment="1" applyProtection="1">
      <alignment vertical="top" wrapText="1"/>
    </xf>
    <xf numFmtId="38" fontId="13" fillId="0" borderId="15" xfId="1" applyFont="1" applyFill="1" applyBorder="1" applyAlignment="1" applyProtection="1">
      <alignment horizontal="justify" vertical="center" shrinkToFit="1"/>
      <protection locked="0"/>
    </xf>
    <xf numFmtId="38" fontId="10" fillId="5" borderId="11" xfId="1" applyFont="1" applyFill="1" applyBorder="1" applyAlignment="1" applyProtection="1">
      <alignment vertical="center" shrinkToFit="1"/>
      <protection locked="0"/>
    </xf>
    <xf numFmtId="38" fontId="13" fillId="0" borderId="1" xfId="1" applyFont="1" applyFill="1" applyBorder="1" applyAlignment="1" applyProtection="1">
      <alignment horizontal="justify" vertical="center" shrinkToFit="1"/>
    </xf>
    <xf numFmtId="38" fontId="14" fillId="0" borderId="1" xfId="1" applyFont="1" applyFill="1" applyBorder="1" applyAlignment="1" applyProtection="1">
      <alignment horizontal="left" vertical="center" shrinkToFit="1"/>
    </xf>
    <xf numFmtId="0" fontId="33" fillId="0" borderId="11" xfId="0" applyFont="1" applyFill="1" applyBorder="1" applyAlignment="1" applyProtection="1">
      <alignment horizontal="center" vertical="center"/>
    </xf>
    <xf numFmtId="0" fontId="2" fillId="0" borderId="11" xfId="0" applyFont="1" applyFill="1" applyBorder="1" applyProtection="1">
      <alignment vertical="center"/>
      <protection locked="0"/>
    </xf>
    <xf numFmtId="38" fontId="10" fillId="8" borderId="4" xfId="1" applyFont="1" applyFill="1" applyBorder="1" applyAlignment="1" applyProtection="1">
      <alignment horizontal="justify" vertical="center" shrinkToFit="1"/>
    </xf>
    <xf numFmtId="38" fontId="10" fillId="8" borderId="3" xfId="1" applyFont="1" applyFill="1" applyBorder="1" applyAlignment="1" applyProtection="1">
      <alignment vertical="center" shrinkToFit="1"/>
      <protection locked="0"/>
    </xf>
    <xf numFmtId="38" fontId="14" fillId="8" borderId="3" xfId="1" applyFont="1" applyFill="1" applyBorder="1" applyAlignment="1" applyProtection="1">
      <alignment horizontal="left" vertical="center" wrapText="1" shrinkToFit="1"/>
      <protection locked="0"/>
    </xf>
    <xf numFmtId="38" fontId="13" fillId="8" borderId="11" xfId="1" applyFont="1" applyFill="1" applyBorder="1" applyAlignment="1" applyProtection="1">
      <alignment vertical="center" shrinkToFit="1"/>
      <protection locked="0"/>
    </xf>
    <xf numFmtId="38" fontId="13" fillId="8" borderId="11" xfId="1" applyFont="1" applyFill="1" applyBorder="1" applyAlignment="1" applyProtection="1">
      <alignment horizontal="center" vertical="center" shrinkToFit="1"/>
      <protection locked="0"/>
    </xf>
    <xf numFmtId="178" fontId="13" fillId="8" borderId="11" xfId="1" applyNumberFormat="1" applyFont="1" applyFill="1" applyBorder="1" applyAlignment="1" applyProtection="1">
      <alignment vertical="center" shrinkToFit="1"/>
      <protection locked="0"/>
    </xf>
    <xf numFmtId="0" fontId="13" fillId="8" borderId="11" xfId="1" applyNumberFormat="1" applyFont="1" applyFill="1" applyBorder="1" applyAlignment="1" applyProtection="1">
      <alignment vertical="center" shrinkToFit="1"/>
      <protection locked="0"/>
    </xf>
    <xf numFmtId="38" fontId="13" fillId="8" borderId="11" xfId="1" applyFont="1" applyFill="1" applyBorder="1" applyAlignment="1" applyProtection="1">
      <alignment vertical="center" wrapText="1"/>
      <protection locked="0"/>
    </xf>
    <xf numFmtId="38" fontId="13" fillId="8" borderId="10" xfId="1" applyFont="1" applyFill="1" applyBorder="1" applyAlignment="1" applyProtection="1">
      <alignment vertical="center" wrapText="1"/>
      <protection locked="0"/>
    </xf>
    <xf numFmtId="38" fontId="13" fillId="8" borderId="9" xfId="1" applyFont="1" applyFill="1" applyBorder="1" applyAlignment="1" applyProtection="1">
      <alignment horizontal="justify" vertical="center" shrinkToFit="1"/>
      <protection locked="0"/>
    </xf>
    <xf numFmtId="38" fontId="13" fillId="8" borderId="3" xfId="1" applyFont="1" applyFill="1" applyBorder="1" applyAlignment="1" applyProtection="1">
      <alignment vertical="center" shrinkToFit="1"/>
      <protection locked="0"/>
    </xf>
    <xf numFmtId="38" fontId="13" fillId="8" borderId="3" xfId="1" applyFont="1" applyFill="1" applyBorder="1" applyAlignment="1" applyProtection="1">
      <alignment horizontal="center" vertical="center" shrinkToFit="1"/>
      <protection locked="0"/>
    </xf>
    <xf numFmtId="178" fontId="13" fillId="8" borderId="3" xfId="1" applyNumberFormat="1" applyFont="1" applyFill="1" applyBorder="1" applyAlignment="1" applyProtection="1">
      <alignment vertical="center" shrinkToFit="1"/>
      <protection locked="0"/>
    </xf>
    <xf numFmtId="0" fontId="13" fillId="8" borderId="3" xfId="1" applyNumberFormat="1" applyFont="1" applyFill="1" applyBorder="1" applyAlignment="1" applyProtection="1">
      <alignment vertical="center" shrinkToFit="1"/>
      <protection locked="0"/>
    </xf>
    <xf numFmtId="38" fontId="13" fillId="8" borderId="3" xfId="1" applyFont="1" applyFill="1" applyBorder="1" applyAlignment="1" applyProtection="1">
      <alignment vertical="center" wrapText="1"/>
      <protection locked="0"/>
    </xf>
    <xf numFmtId="38" fontId="13" fillId="8" borderId="2" xfId="1" applyFont="1" applyFill="1" applyBorder="1" applyAlignment="1" applyProtection="1">
      <alignment vertical="center" wrapText="1"/>
      <protection locked="0"/>
    </xf>
    <xf numFmtId="5" fontId="23" fillId="0" borderId="0" xfId="0" applyNumberFormat="1" applyFont="1" applyAlignment="1">
      <alignment horizontal="left" vertical="center"/>
    </xf>
    <xf numFmtId="5" fontId="43" fillId="9" borderId="0" xfId="0" applyNumberFormat="1" applyFont="1" applyFill="1" applyAlignment="1">
      <alignment horizontal="left" vertical="center"/>
    </xf>
    <xf numFmtId="5" fontId="23" fillId="9" borderId="0" xfId="0" applyNumberFormat="1" applyFont="1" applyFill="1" applyAlignment="1">
      <alignment horizontal="left" vertical="center"/>
    </xf>
    <xf numFmtId="5" fontId="0" fillId="0" borderId="0" xfId="0" applyNumberFormat="1" applyAlignment="1">
      <alignment horizontal="left" vertical="center"/>
    </xf>
    <xf numFmtId="5" fontId="23" fillId="10" borderId="0" xfId="0" applyNumberFormat="1" applyFont="1" applyFill="1" applyAlignment="1">
      <alignment horizontal="left" vertical="center"/>
    </xf>
    <xf numFmtId="0" fontId="23" fillId="0" borderId="0" xfId="0" applyFont="1" applyAlignment="1">
      <alignment horizontal="left" vertical="center"/>
    </xf>
    <xf numFmtId="5" fontId="23" fillId="0" borderId="19" xfId="0" applyNumberFormat="1" applyFont="1" applyBorder="1" applyAlignment="1">
      <alignment horizontal="left" vertical="center"/>
    </xf>
    <xf numFmtId="5" fontId="44" fillId="10" borderId="0" xfId="0" applyNumberFormat="1" applyFont="1" applyFill="1" applyAlignment="1">
      <alignment horizontal="left" vertical="center"/>
    </xf>
    <xf numFmtId="5" fontId="29" fillId="0" borderId="19" xfId="0" applyNumberFormat="1" applyFont="1" applyBorder="1" applyAlignment="1">
      <alignment horizontal="left" vertical="center"/>
    </xf>
    <xf numFmtId="38" fontId="13" fillId="7" borderId="9" xfId="1" applyFont="1" applyFill="1" applyBorder="1" applyAlignment="1" applyProtection="1">
      <alignment horizontal="justify" vertical="center" shrinkToFit="1"/>
      <protection locked="0"/>
    </xf>
    <xf numFmtId="38" fontId="13" fillId="7" borderId="9" xfId="1" applyFont="1" applyFill="1" applyBorder="1" applyAlignment="1" applyProtection="1">
      <alignment vertical="center" shrinkToFit="1"/>
      <protection locked="0"/>
    </xf>
    <xf numFmtId="38" fontId="13" fillId="7" borderId="0" xfId="1" applyFont="1" applyFill="1" applyBorder="1" applyAlignment="1" applyProtection="1">
      <alignment vertical="center" shrinkToFit="1"/>
      <protection locked="0"/>
    </xf>
    <xf numFmtId="38" fontId="13" fillId="7" borderId="0" xfId="1" applyFont="1" applyFill="1" applyBorder="1" applyAlignment="1" applyProtection="1">
      <alignment horizontal="center" vertical="center" shrinkToFit="1"/>
      <protection locked="0"/>
    </xf>
    <xf numFmtId="38" fontId="13" fillId="5" borderId="15" xfId="1" applyFont="1" applyFill="1" applyBorder="1" applyAlignment="1" applyProtection="1">
      <alignment vertical="center" shrinkToFit="1"/>
      <protection locked="0"/>
    </xf>
    <xf numFmtId="38" fontId="13" fillId="5" borderId="14" xfId="1" applyFont="1" applyFill="1" applyBorder="1" applyAlignment="1" applyProtection="1">
      <alignment vertical="center" shrinkToFit="1"/>
      <protection locked="0"/>
    </xf>
    <xf numFmtId="38" fontId="13" fillId="5" borderId="11" xfId="1" applyFont="1" applyFill="1" applyBorder="1" applyAlignment="1" applyProtection="1">
      <alignment vertical="center" shrinkToFit="1"/>
      <protection locked="0"/>
    </xf>
    <xf numFmtId="38" fontId="13" fillId="5" borderId="11" xfId="1" applyFont="1" applyFill="1" applyBorder="1" applyAlignment="1" applyProtection="1">
      <alignment horizontal="center" vertical="center" shrinkToFit="1"/>
      <protection locked="0"/>
    </xf>
    <xf numFmtId="38" fontId="13" fillId="5" borderId="0" xfId="1" applyFont="1" applyFill="1" applyBorder="1" applyAlignment="1" applyProtection="1">
      <alignment vertical="center" shrinkToFit="1"/>
      <protection locked="0"/>
    </xf>
    <xf numFmtId="38" fontId="13" fillId="5" borderId="0" xfId="1" applyFont="1" applyFill="1" applyBorder="1" applyAlignment="1" applyProtection="1">
      <alignment horizontal="center" vertical="center" shrinkToFit="1"/>
      <protection locked="0"/>
    </xf>
    <xf numFmtId="38" fontId="13" fillId="7" borderId="15" xfId="1" applyFont="1" applyFill="1" applyBorder="1" applyAlignment="1" applyProtection="1">
      <alignment vertical="center" shrinkToFit="1"/>
      <protection locked="0"/>
    </xf>
    <xf numFmtId="38" fontId="13" fillId="7" borderId="13" xfId="1" applyFont="1" applyFill="1" applyBorder="1" applyAlignment="1" applyProtection="1">
      <alignment vertical="center" shrinkToFit="1"/>
      <protection locked="0"/>
    </xf>
    <xf numFmtId="38" fontId="13" fillId="7" borderId="6" xfId="1" applyFont="1" applyFill="1" applyBorder="1" applyAlignment="1" applyProtection="1">
      <alignment vertical="center" shrinkToFit="1"/>
      <protection locked="0"/>
    </xf>
    <xf numFmtId="38" fontId="13" fillId="7" borderId="6" xfId="1" applyFont="1" applyFill="1" applyBorder="1" applyAlignment="1" applyProtection="1">
      <alignment horizontal="center" vertical="center" shrinkToFit="1"/>
      <protection locked="0"/>
    </xf>
    <xf numFmtId="38" fontId="13" fillId="5" borderId="13" xfId="1" applyFont="1" applyFill="1" applyBorder="1" applyAlignment="1" applyProtection="1">
      <alignment vertical="center" shrinkToFit="1"/>
      <protection locked="0"/>
    </xf>
    <xf numFmtId="38" fontId="13" fillId="5" borderId="12" xfId="1" applyFont="1" applyFill="1" applyBorder="1" applyAlignment="1" applyProtection="1">
      <alignment vertical="center" shrinkToFit="1"/>
      <protection locked="0"/>
    </xf>
    <xf numFmtId="38" fontId="13" fillId="5" borderId="9" xfId="1" applyFont="1" applyFill="1" applyBorder="1" applyAlignment="1" applyProtection="1">
      <alignment vertical="center" shrinkToFit="1"/>
      <protection locked="0"/>
    </xf>
    <xf numFmtId="38" fontId="13" fillId="5" borderId="7" xfId="1" applyFont="1" applyFill="1" applyBorder="1" applyAlignment="1" applyProtection="1">
      <alignment vertical="center" shrinkToFit="1"/>
      <protection locked="0"/>
    </xf>
    <xf numFmtId="38" fontId="13" fillId="5" borderId="14" xfId="1" applyFont="1" applyFill="1" applyBorder="1" applyAlignment="1" applyProtection="1">
      <alignment horizontal="justify" vertical="center" shrinkToFit="1"/>
      <protection locked="0"/>
    </xf>
    <xf numFmtId="38" fontId="13" fillId="8" borderId="0" xfId="1" applyFont="1" applyFill="1" applyBorder="1" applyAlignment="1" applyProtection="1">
      <alignment horizontal="center" vertical="center" shrinkToFit="1"/>
      <protection locked="0"/>
    </xf>
    <xf numFmtId="0" fontId="2" fillId="0" borderId="0" xfId="0" applyFont="1" applyBorder="1" applyAlignment="1" applyProtection="1">
      <alignment vertical="center" wrapText="1"/>
      <protection locked="0"/>
    </xf>
    <xf numFmtId="0" fontId="2" fillId="0" borderId="1" xfId="0" applyFont="1" applyBorder="1" applyProtection="1">
      <alignment vertical="center"/>
      <protection locked="0"/>
    </xf>
    <xf numFmtId="0" fontId="13" fillId="0" borderId="0" xfId="0" applyFont="1" applyBorder="1" applyAlignment="1" applyProtection="1">
      <alignment horizontal="left" vertical="center"/>
    </xf>
    <xf numFmtId="0" fontId="6" fillId="3" borderId="1" xfId="0" applyFont="1" applyFill="1" applyBorder="1" applyAlignment="1" applyProtection="1">
      <alignment horizontal="center" vertical="center"/>
    </xf>
    <xf numFmtId="0" fontId="0" fillId="0" borderId="1" xfId="0" applyBorder="1" applyAlignment="1" applyProtection="1">
      <alignment horizontal="center" vertical="center" wrapText="1"/>
    </xf>
    <xf numFmtId="38" fontId="13" fillId="4" borderId="13" xfId="1" applyFont="1" applyFill="1" applyBorder="1" applyAlignment="1" applyProtection="1">
      <alignment horizontal="center" vertical="center" wrapText="1"/>
    </xf>
    <xf numFmtId="0" fontId="18" fillId="3" borderId="1" xfId="0" applyFont="1" applyFill="1" applyBorder="1" applyAlignment="1" applyProtection="1">
      <alignment horizontal="center" vertical="center"/>
    </xf>
    <xf numFmtId="0" fontId="17" fillId="0" borderId="0" xfId="0" applyFont="1" applyBorder="1" applyAlignment="1" applyProtection="1">
      <alignment horizontal="left" vertical="center"/>
    </xf>
    <xf numFmtId="38" fontId="13" fillId="4" borderId="7" xfId="1" applyFont="1" applyFill="1" applyBorder="1" applyAlignment="1" applyProtection="1">
      <alignment horizontal="center" vertical="center"/>
    </xf>
    <xf numFmtId="38" fontId="13" fillId="0" borderId="0" xfId="1" applyFont="1" applyFill="1" applyBorder="1" applyAlignment="1" applyProtection="1">
      <alignment horizontal="center" vertical="center" shrinkToFit="1"/>
      <protection locked="0"/>
    </xf>
    <xf numFmtId="38" fontId="12" fillId="5" borderId="14" xfId="1" applyFont="1" applyFill="1" applyBorder="1" applyProtection="1">
      <alignment vertical="center"/>
      <protection locked="0"/>
    </xf>
    <xf numFmtId="38" fontId="12" fillId="5" borderId="15" xfId="1" applyFont="1" applyFill="1" applyBorder="1" applyProtection="1">
      <alignment vertical="center"/>
      <protection locked="0"/>
    </xf>
    <xf numFmtId="38" fontId="12" fillId="5" borderId="13" xfId="1" applyFont="1" applyFill="1" applyBorder="1" applyProtection="1">
      <alignment vertical="center"/>
      <protection locked="0"/>
    </xf>
    <xf numFmtId="38" fontId="12" fillId="7" borderId="14" xfId="1" applyFont="1" applyFill="1" applyBorder="1" applyProtection="1">
      <alignment vertical="center"/>
      <protection locked="0"/>
    </xf>
    <xf numFmtId="38" fontId="12" fillId="7" borderId="15" xfId="1" applyFont="1" applyFill="1" applyBorder="1" applyProtection="1">
      <alignment vertical="center"/>
      <protection locked="0"/>
    </xf>
    <xf numFmtId="38" fontId="12" fillId="7" borderId="13" xfId="1" applyFont="1" applyFill="1" applyBorder="1" applyProtection="1">
      <alignment vertical="center"/>
      <protection locked="0"/>
    </xf>
    <xf numFmtId="38" fontId="12" fillId="8" borderId="14" xfId="1" applyFont="1" applyFill="1" applyBorder="1" applyProtection="1">
      <alignment vertical="center"/>
      <protection locked="0"/>
    </xf>
    <xf numFmtId="38" fontId="12" fillId="8" borderId="15" xfId="1" applyFont="1" applyFill="1" applyBorder="1" applyProtection="1">
      <alignment vertical="center"/>
      <protection locked="0"/>
    </xf>
    <xf numFmtId="38" fontId="12" fillId="8" borderId="13" xfId="1" applyFont="1" applyFill="1" applyBorder="1" applyProtection="1">
      <alignment vertical="center"/>
      <protection locked="0"/>
    </xf>
    <xf numFmtId="38" fontId="13" fillId="7" borderId="11" xfId="1" applyFont="1" applyFill="1" applyBorder="1" applyAlignment="1" applyProtection="1">
      <alignment horizontal="center" vertical="center" shrinkToFit="1"/>
      <protection locked="0"/>
    </xf>
    <xf numFmtId="38" fontId="13" fillId="7" borderId="11" xfId="1" applyFont="1" applyFill="1" applyBorder="1" applyAlignment="1" applyProtection="1">
      <alignment vertical="center" shrinkToFit="1"/>
      <protection locked="0"/>
    </xf>
    <xf numFmtId="38" fontId="13" fillId="8" borderId="0" xfId="1" applyFont="1" applyFill="1" applyBorder="1" applyAlignment="1" applyProtection="1">
      <alignment vertical="center" shrinkToFit="1"/>
      <protection locked="0"/>
    </xf>
    <xf numFmtId="38" fontId="13" fillId="8" borderId="6" xfId="1" applyFont="1" applyFill="1" applyBorder="1" applyAlignment="1" applyProtection="1">
      <alignment vertical="center" shrinkToFit="1"/>
      <protection locked="0"/>
    </xf>
    <xf numFmtId="38" fontId="13" fillId="8" borderId="6" xfId="1" applyFont="1" applyFill="1" applyBorder="1" applyAlignment="1" applyProtection="1">
      <alignment horizontal="center" vertical="center" shrinkToFit="1"/>
      <protection locked="0"/>
    </xf>
    <xf numFmtId="0" fontId="0" fillId="0" borderId="1" xfId="0" applyFill="1" applyBorder="1" applyAlignment="1" applyProtection="1">
      <alignment horizontal="center" vertical="center" wrapText="1"/>
      <protection locked="0"/>
    </xf>
    <xf numFmtId="38" fontId="6" fillId="2" borderId="1" xfId="1" applyFont="1" applyFill="1" applyBorder="1" applyAlignment="1" applyProtection="1">
      <alignment horizontal="right" vertical="center"/>
    </xf>
    <xf numFmtId="38" fontId="21" fillId="2" borderId="1" xfId="1" applyFont="1" applyFill="1" applyBorder="1" applyAlignment="1" applyProtection="1">
      <alignment horizontal="right" vertical="center"/>
    </xf>
    <xf numFmtId="38" fontId="21" fillId="2" borderId="1" xfId="1" applyFont="1" applyFill="1" applyBorder="1" applyAlignment="1" applyProtection="1">
      <alignment horizontal="right" vertical="center" shrinkToFit="1"/>
    </xf>
    <xf numFmtId="177" fontId="21" fillId="2" borderId="4" xfId="2" applyNumberFormat="1" applyFont="1" applyFill="1" applyBorder="1" applyAlignment="1" applyProtection="1">
      <alignment vertical="center" shrinkToFit="1"/>
    </xf>
    <xf numFmtId="177" fontId="21" fillId="2" borderId="1" xfId="2" applyNumberFormat="1" applyFont="1" applyFill="1" applyBorder="1" applyAlignment="1" applyProtection="1">
      <alignment vertical="center" shrinkToFit="1"/>
    </xf>
    <xf numFmtId="38" fontId="6" fillId="2" borderId="1" xfId="1" applyFont="1" applyFill="1" applyBorder="1" applyAlignment="1" applyProtection="1">
      <alignment horizontal="right" vertical="center" wrapText="1"/>
    </xf>
    <xf numFmtId="38" fontId="22" fillId="2" borderId="1" xfId="1" applyFont="1" applyFill="1" applyBorder="1" applyAlignment="1" applyProtection="1">
      <alignment horizontal="right" vertical="center"/>
    </xf>
    <xf numFmtId="38" fontId="34" fillId="2" borderId="1" xfId="1" applyFont="1" applyFill="1" applyBorder="1" applyAlignment="1" applyProtection="1">
      <alignment horizontal="right" vertical="center"/>
    </xf>
    <xf numFmtId="38" fontId="2" fillId="2" borderId="1" xfId="0" applyNumberFormat="1" applyFont="1" applyFill="1" applyBorder="1" applyProtection="1">
      <alignment vertical="center"/>
    </xf>
    <xf numFmtId="38" fontId="25" fillId="2" borderId="1" xfId="1" applyFont="1" applyFill="1" applyBorder="1" applyAlignment="1" applyProtection="1">
      <alignment horizontal="right" vertical="center" wrapText="1"/>
    </xf>
    <xf numFmtId="38" fontId="24" fillId="2" borderId="1" xfId="1" applyFont="1" applyFill="1" applyBorder="1" applyAlignment="1" applyProtection="1">
      <alignment horizontal="right" vertical="center"/>
    </xf>
    <xf numFmtId="38" fontId="27" fillId="2" borderId="1" xfId="1" applyFont="1" applyFill="1" applyBorder="1" applyAlignment="1" applyProtection="1">
      <alignment horizontal="right" vertical="center"/>
    </xf>
    <xf numFmtId="38" fontId="11" fillId="2" borderId="1" xfId="1" applyFont="1" applyFill="1" applyBorder="1" applyAlignment="1" applyProtection="1">
      <alignment horizontal="right" vertical="center"/>
    </xf>
    <xf numFmtId="38" fontId="39" fillId="2" borderId="1" xfId="1" applyFont="1" applyFill="1" applyBorder="1" applyAlignment="1" applyProtection="1">
      <alignment horizontal="right" vertical="center"/>
    </xf>
    <xf numFmtId="38" fontId="13" fillId="2" borderId="15" xfId="1" applyFont="1" applyFill="1" applyBorder="1" applyAlignment="1" applyProtection="1">
      <alignment horizontal="right" vertical="center" shrinkToFit="1"/>
    </xf>
    <xf numFmtId="38" fontId="13" fillId="0" borderId="0" xfId="1" applyFont="1" applyFill="1" applyBorder="1" applyAlignment="1" applyProtection="1">
      <alignment horizontal="right" vertical="center" shrinkToFit="1"/>
    </xf>
    <xf numFmtId="38" fontId="13" fillId="2" borderId="0" xfId="1" applyFont="1" applyFill="1" applyBorder="1" applyAlignment="1" applyProtection="1">
      <alignment horizontal="right" vertical="center" shrinkToFit="1"/>
    </xf>
    <xf numFmtId="38" fontId="13" fillId="0" borderId="11" xfId="1" applyFont="1" applyFill="1" applyBorder="1" applyAlignment="1" applyProtection="1">
      <alignment horizontal="right" vertical="center" shrinkToFit="1"/>
    </xf>
    <xf numFmtId="38" fontId="13" fillId="0" borderId="6" xfId="1" applyFont="1" applyFill="1" applyBorder="1" applyAlignment="1" applyProtection="1">
      <alignment horizontal="right" vertical="center" shrinkToFit="1"/>
    </xf>
    <xf numFmtId="38" fontId="13" fillId="2" borderId="14" xfId="1" applyFont="1" applyFill="1" applyBorder="1" applyAlignment="1" applyProtection="1">
      <alignment horizontal="right" vertical="center" shrinkToFit="1"/>
    </xf>
    <xf numFmtId="38" fontId="13" fillId="2" borderId="13" xfId="1" applyFont="1" applyFill="1" applyBorder="1" applyAlignment="1" applyProtection="1">
      <alignment horizontal="right" vertical="center" shrinkToFit="1"/>
    </xf>
    <xf numFmtId="38" fontId="13" fillId="2" borderId="1" xfId="1" applyFont="1" applyFill="1" applyBorder="1" applyAlignment="1" applyProtection="1">
      <alignment horizontal="right" vertical="center" shrinkToFit="1"/>
    </xf>
    <xf numFmtId="38" fontId="13" fillId="2" borderId="11" xfId="1" applyFont="1" applyFill="1" applyBorder="1" applyAlignment="1" applyProtection="1">
      <alignment horizontal="right" vertical="center" shrinkToFit="1"/>
    </xf>
    <xf numFmtId="38" fontId="13" fillId="2" borderId="12" xfId="1" applyFont="1" applyFill="1" applyBorder="1" applyAlignment="1" applyProtection="1">
      <alignment horizontal="right" vertical="center" shrinkToFit="1"/>
    </xf>
    <xf numFmtId="38" fontId="13" fillId="2" borderId="9" xfId="1" applyFont="1" applyFill="1" applyBorder="1" applyAlignment="1" applyProtection="1">
      <alignment horizontal="right" vertical="center" shrinkToFit="1"/>
    </xf>
    <xf numFmtId="38" fontId="13" fillId="2" borderId="7" xfId="1" applyFont="1" applyFill="1" applyBorder="1" applyAlignment="1" applyProtection="1">
      <alignment horizontal="right" vertical="center" shrinkToFit="1"/>
    </xf>
    <xf numFmtId="38" fontId="13" fillId="2" borderId="8" xfId="1" applyFont="1" applyFill="1" applyBorder="1" applyAlignment="1" applyProtection="1">
      <alignment horizontal="right" vertical="center" shrinkToFit="1"/>
    </xf>
    <xf numFmtId="38" fontId="13" fillId="2" borderId="5" xfId="1" applyFont="1" applyFill="1" applyBorder="1" applyAlignment="1" applyProtection="1">
      <alignment horizontal="right" vertical="center" shrinkToFit="1"/>
    </xf>
    <xf numFmtId="38" fontId="15" fillId="2" borderId="1" xfId="1" applyFont="1" applyFill="1" applyBorder="1" applyAlignment="1" applyProtection="1">
      <alignment horizontal="right" vertical="center"/>
    </xf>
    <xf numFmtId="38" fontId="10" fillId="2" borderId="14" xfId="1" applyFont="1" applyFill="1" applyBorder="1" applyAlignment="1" applyProtection="1">
      <alignment horizontal="right" vertical="center" shrinkToFit="1"/>
    </xf>
    <xf numFmtId="38" fontId="10" fillId="2" borderId="15" xfId="1" applyFont="1" applyFill="1" applyBorder="1" applyAlignment="1" applyProtection="1">
      <alignment horizontal="right" vertical="center" shrinkToFit="1"/>
    </xf>
    <xf numFmtId="38" fontId="10" fillId="2" borderId="13" xfId="1" applyFont="1" applyFill="1" applyBorder="1" applyAlignment="1" applyProtection="1">
      <alignment horizontal="right" vertical="center" shrinkToFit="1"/>
    </xf>
    <xf numFmtId="38" fontId="10" fillId="2" borderId="6" xfId="1" applyFont="1" applyFill="1" applyBorder="1" applyAlignment="1" applyProtection="1">
      <alignment horizontal="right" vertical="center" shrinkToFit="1"/>
    </xf>
    <xf numFmtId="0" fontId="2" fillId="2" borderId="13" xfId="0" applyFont="1" applyFill="1" applyBorder="1" applyProtection="1">
      <alignment vertical="center"/>
    </xf>
    <xf numFmtId="38" fontId="12" fillId="5" borderId="12" xfId="1" applyFont="1" applyFill="1" applyBorder="1" applyProtection="1">
      <alignment vertical="center"/>
      <protection locked="0"/>
    </xf>
    <xf numFmtId="38" fontId="12" fillId="5" borderId="9" xfId="1" applyFont="1" applyFill="1" applyBorder="1" applyProtection="1">
      <alignment vertical="center"/>
      <protection locked="0"/>
    </xf>
    <xf numFmtId="38" fontId="12" fillId="5" borderId="7" xfId="1" applyFont="1" applyFill="1" applyBorder="1" applyProtection="1">
      <alignment vertical="center"/>
      <protection locked="0"/>
    </xf>
    <xf numFmtId="38" fontId="13" fillId="0" borderId="12" xfId="1" applyFont="1" applyFill="1" applyBorder="1" applyAlignment="1" applyProtection="1">
      <alignment horizontal="right" vertical="center" shrinkToFit="1"/>
    </xf>
    <xf numFmtId="38" fontId="13" fillId="0" borderId="9" xfId="1" applyFont="1" applyFill="1" applyBorder="1" applyAlignment="1" applyProtection="1">
      <alignment horizontal="right" vertical="center" shrinkToFit="1"/>
    </xf>
    <xf numFmtId="38" fontId="13" fillId="0" borderId="7" xfId="1" applyFont="1" applyFill="1" applyBorder="1" applyAlignment="1" applyProtection="1">
      <alignment horizontal="right" vertical="center" shrinkToFit="1"/>
    </xf>
    <xf numFmtId="177" fontId="27" fillId="2" borderId="1" xfId="2" applyNumberFormat="1" applyFont="1" applyFill="1" applyBorder="1" applyAlignment="1" applyProtection="1">
      <alignment horizontal="right" vertical="center"/>
    </xf>
    <xf numFmtId="38" fontId="26" fillId="2" borderId="1" xfId="2" applyNumberFormat="1" applyFont="1" applyFill="1" applyBorder="1" applyAlignment="1" applyProtection="1">
      <alignment horizontal="right" vertical="center"/>
    </xf>
    <xf numFmtId="38" fontId="26" fillId="0" borderId="4" xfId="1" applyNumberFormat="1" applyFont="1" applyFill="1" applyBorder="1" applyAlignment="1" applyProtection="1">
      <alignment horizontal="right" vertical="center"/>
      <protection locked="0"/>
    </xf>
    <xf numFmtId="38" fontId="26" fillId="0" borderId="1" xfId="1" applyNumberFormat="1" applyFont="1" applyFill="1" applyBorder="1" applyAlignment="1" applyProtection="1">
      <alignment horizontal="right" vertical="center"/>
      <protection locked="0"/>
    </xf>
    <xf numFmtId="38" fontId="26" fillId="0" borderId="1" xfId="0" applyNumberFormat="1" applyFont="1" applyFill="1" applyBorder="1" applyAlignment="1" applyProtection="1">
      <alignment horizontal="right" vertical="center" wrapText="1"/>
      <protection locked="0"/>
    </xf>
    <xf numFmtId="177" fontId="27" fillId="2" borderId="1" xfId="1" applyNumberFormat="1" applyFont="1" applyFill="1" applyBorder="1" applyAlignment="1" applyProtection="1">
      <alignment horizontal="right" vertical="center"/>
    </xf>
    <xf numFmtId="177" fontId="15" fillId="2" borderId="1" xfId="2" applyNumberFormat="1" applyFont="1" applyFill="1" applyBorder="1" applyAlignment="1" applyProtection="1">
      <alignment horizontal="right" vertical="center"/>
    </xf>
    <xf numFmtId="177" fontId="6" fillId="2" borderId="1" xfId="2" applyNumberFormat="1" applyFont="1" applyFill="1" applyBorder="1" applyAlignment="1" applyProtection="1">
      <alignment horizontal="right" vertical="center"/>
    </xf>
    <xf numFmtId="0" fontId="45" fillId="0" borderId="1" xfId="0" applyFont="1" applyBorder="1" applyProtection="1">
      <alignment vertical="center"/>
      <protection locked="0"/>
    </xf>
    <xf numFmtId="38" fontId="46" fillId="0" borderId="0" xfId="1" applyFont="1" applyFill="1" applyBorder="1" applyAlignment="1" applyProtection="1">
      <alignment horizontal="center" vertical="center"/>
      <protection locked="0"/>
    </xf>
    <xf numFmtId="0" fontId="47" fillId="2" borderId="1" xfId="0" applyFont="1" applyFill="1" applyBorder="1" applyAlignment="1" applyProtection="1">
      <alignment vertical="center" wrapText="1"/>
    </xf>
    <xf numFmtId="38" fontId="26" fillId="0" borderId="1" xfId="1" applyFont="1" applyFill="1" applyBorder="1" applyAlignment="1" applyProtection="1">
      <alignment horizontal="right" vertical="center" wrapText="1"/>
      <protection locked="0"/>
    </xf>
    <xf numFmtId="38" fontId="26" fillId="0" borderId="1" xfId="1" applyFont="1" applyFill="1" applyBorder="1" applyAlignment="1" applyProtection="1">
      <alignment horizontal="right" vertical="center"/>
      <protection locked="0"/>
    </xf>
    <xf numFmtId="38" fontId="10" fillId="5" borderId="4" xfId="1" applyFont="1" applyFill="1" applyBorder="1" applyAlignment="1" applyProtection="1">
      <alignment vertical="center" shrinkToFit="1"/>
    </xf>
    <xf numFmtId="0" fontId="45" fillId="0" borderId="0" xfId="0" applyFont="1" applyProtection="1">
      <alignment vertical="center"/>
      <protection locked="0"/>
    </xf>
    <xf numFmtId="177" fontId="48" fillId="2" borderId="1" xfId="2" applyNumberFormat="1" applyFont="1" applyFill="1" applyBorder="1" applyAlignment="1" applyProtection="1">
      <alignment horizontal="right" vertical="center"/>
    </xf>
    <xf numFmtId="38" fontId="13" fillId="7" borderId="9" xfId="1" applyFont="1" applyFill="1" applyBorder="1" applyAlignment="1" applyProtection="1">
      <alignment vertical="center" wrapText="1" shrinkToFit="1"/>
      <protection locked="0"/>
    </xf>
    <xf numFmtId="38" fontId="13" fillId="7" borderId="9" xfId="1" applyFont="1" applyFill="1" applyBorder="1" applyAlignment="1" applyProtection="1">
      <alignment horizontal="left" vertical="center" wrapText="1" shrinkToFit="1"/>
      <protection locked="0"/>
    </xf>
    <xf numFmtId="38" fontId="13" fillId="7" borderId="7" xfId="1" applyFont="1" applyFill="1" applyBorder="1" applyAlignment="1" applyProtection="1">
      <alignment horizontal="left" vertical="center" wrapText="1" shrinkToFit="1"/>
      <protection locked="0"/>
    </xf>
    <xf numFmtId="38" fontId="13" fillId="5" borderId="14" xfId="1" applyFont="1" applyFill="1" applyBorder="1" applyAlignment="1" applyProtection="1">
      <alignment vertical="center" wrapText="1" shrinkToFit="1"/>
      <protection locked="0"/>
    </xf>
    <xf numFmtId="38" fontId="13" fillId="5" borderId="8" xfId="1" applyFont="1" applyFill="1" applyBorder="1" applyAlignment="1" applyProtection="1">
      <alignment horizontal="left" vertical="center" wrapText="1" shrinkToFit="1"/>
      <protection locked="0"/>
    </xf>
    <xf numFmtId="38" fontId="13" fillId="5" borderId="5" xfId="1" applyFont="1" applyFill="1" applyBorder="1" applyAlignment="1" applyProtection="1">
      <alignment horizontal="left" vertical="center" wrapText="1" shrinkToFit="1"/>
      <protection locked="0"/>
    </xf>
    <xf numFmtId="38" fontId="13" fillId="5" borderId="9" xfId="1" applyFont="1" applyFill="1" applyBorder="1" applyAlignment="1" applyProtection="1">
      <alignment horizontal="left" vertical="center" wrapText="1" shrinkToFit="1"/>
      <protection locked="0"/>
    </xf>
    <xf numFmtId="38" fontId="13" fillId="5" borderId="7" xfId="1" applyFont="1" applyFill="1" applyBorder="1" applyAlignment="1" applyProtection="1">
      <alignment horizontal="left" vertical="center" wrapText="1" shrinkToFit="1"/>
      <protection locked="0"/>
    </xf>
    <xf numFmtId="38" fontId="13" fillId="8" borderId="9" xfId="1" applyFont="1" applyFill="1" applyBorder="1" applyAlignment="1" applyProtection="1">
      <alignment horizontal="left" vertical="center" shrinkToFit="1"/>
      <protection locked="0"/>
    </xf>
    <xf numFmtId="38" fontId="13" fillId="8" borderId="12" xfId="1" applyFont="1" applyFill="1" applyBorder="1" applyAlignment="1" applyProtection="1">
      <alignment horizontal="left" vertical="center" shrinkToFit="1"/>
      <protection locked="0"/>
    </xf>
    <xf numFmtId="38" fontId="13" fillId="8" borderId="7" xfId="1" applyFont="1" applyFill="1" applyBorder="1" applyAlignment="1" applyProtection="1">
      <alignment horizontal="left" vertical="center" shrinkToFit="1"/>
      <protection locked="0"/>
    </xf>
    <xf numFmtId="38" fontId="13" fillId="8" borderId="9" xfId="1" applyFont="1" applyFill="1" applyBorder="1" applyAlignment="1" applyProtection="1">
      <alignment vertical="center" shrinkToFit="1"/>
      <protection locked="0"/>
    </xf>
    <xf numFmtId="38" fontId="13" fillId="5" borderId="13" xfId="1" applyFont="1" applyFill="1" applyBorder="1" applyAlignment="1" applyProtection="1">
      <alignment horizontal="left" vertical="center" shrinkToFit="1"/>
      <protection locked="0"/>
    </xf>
    <xf numFmtId="38" fontId="13" fillId="5" borderId="15" xfId="1" applyFont="1" applyFill="1" applyBorder="1" applyAlignment="1" applyProtection="1">
      <alignment horizontal="left" vertical="center" shrinkToFit="1"/>
      <protection locked="0"/>
    </xf>
    <xf numFmtId="0" fontId="36" fillId="0" borderId="2" xfId="0" applyFont="1" applyBorder="1" applyProtection="1">
      <alignment vertical="center"/>
      <protection locked="0"/>
    </xf>
    <xf numFmtId="179" fontId="13" fillId="7" borderId="0" xfId="1" applyNumberFormat="1" applyFont="1" applyFill="1" applyBorder="1" applyAlignment="1" applyProtection="1">
      <alignment vertical="center" shrinkToFit="1"/>
      <protection locked="0"/>
    </xf>
    <xf numFmtId="179" fontId="13" fillId="7" borderId="0" xfId="1" applyNumberFormat="1" applyFont="1" applyFill="1" applyBorder="1" applyAlignment="1" applyProtection="1">
      <alignment horizontal="right" vertical="center" shrinkToFit="1"/>
      <protection locked="0"/>
    </xf>
    <xf numFmtId="179" fontId="13" fillId="7" borderId="6" xfId="1" applyNumberFormat="1" applyFont="1" applyFill="1" applyBorder="1" applyAlignment="1" applyProtection="1">
      <alignment horizontal="right" vertical="center" shrinkToFit="1"/>
      <protection locked="0"/>
    </xf>
    <xf numFmtId="179" fontId="13" fillId="7" borderId="11" xfId="1" applyNumberFormat="1" applyFont="1" applyFill="1" applyBorder="1" applyAlignment="1" applyProtection="1">
      <alignment horizontal="right" vertical="center" shrinkToFit="1"/>
      <protection locked="0"/>
    </xf>
    <xf numFmtId="179" fontId="13" fillId="5" borderId="11" xfId="1" applyNumberFormat="1" applyFont="1" applyFill="1" applyBorder="1" applyAlignment="1" applyProtection="1">
      <alignment vertical="center" shrinkToFit="1"/>
      <protection locked="0"/>
    </xf>
    <xf numFmtId="179" fontId="13" fillId="5" borderId="0" xfId="1" applyNumberFormat="1" applyFont="1" applyFill="1" applyBorder="1" applyAlignment="1" applyProtection="1">
      <alignment horizontal="right" vertical="center" shrinkToFit="1"/>
      <protection locked="0"/>
    </xf>
    <xf numFmtId="179" fontId="13" fillId="5" borderId="6" xfId="1" applyNumberFormat="1" applyFont="1" applyFill="1" applyBorder="1" applyAlignment="1" applyProtection="1">
      <alignment horizontal="right" vertical="center" shrinkToFit="1"/>
      <protection locked="0"/>
    </xf>
    <xf numFmtId="179" fontId="13" fillId="5" borderId="0" xfId="1" applyNumberFormat="1" applyFont="1" applyFill="1" applyBorder="1" applyAlignment="1" applyProtection="1">
      <alignment vertical="center" shrinkToFit="1"/>
      <protection locked="0"/>
    </xf>
    <xf numFmtId="179" fontId="13" fillId="5" borderId="6" xfId="1" applyNumberFormat="1" applyFont="1" applyFill="1" applyBorder="1" applyAlignment="1" applyProtection="1">
      <alignment vertical="center" shrinkToFit="1"/>
      <protection locked="0"/>
    </xf>
    <xf numFmtId="179" fontId="13" fillId="7" borderId="6" xfId="1" applyNumberFormat="1" applyFont="1" applyFill="1" applyBorder="1" applyAlignment="1" applyProtection="1">
      <alignment vertical="center" shrinkToFit="1"/>
      <protection locked="0"/>
    </xf>
    <xf numFmtId="179" fontId="13" fillId="8" borderId="11" xfId="1" applyNumberFormat="1" applyFont="1" applyFill="1" applyBorder="1" applyAlignment="1" applyProtection="1">
      <alignment horizontal="right" vertical="center" shrinkToFit="1"/>
      <protection locked="0"/>
    </xf>
    <xf numFmtId="179" fontId="13" fillId="8" borderId="0" xfId="1" applyNumberFormat="1" applyFont="1" applyFill="1" applyBorder="1" applyAlignment="1" applyProtection="1">
      <alignment horizontal="right" vertical="center" shrinkToFit="1"/>
      <protection locked="0"/>
    </xf>
    <xf numFmtId="179" fontId="13" fillId="8" borderId="6" xfId="1" applyNumberFormat="1" applyFont="1" applyFill="1" applyBorder="1" applyAlignment="1" applyProtection="1">
      <alignment horizontal="right" vertical="center" shrinkToFit="1"/>
      <protection locked="0"/>
    </xf>
    <xf numFmtId="179" fontId="13" fillId="8" borderId="0" xfId="1" applyNumberFormat="1" applyFont="1" applyFill="1" applyBorder="1" applyAlignment="1" applyProtection="1">
      <alignment vertical="center" shrinkToFit="1"/>
      <protection locked="0"/>
    </xf>
    <xf numFmtId="0" fontId="36" fillId="0" borderId="1" xfId="0" applyFont="1" applyBorder="1" applyProtection="1">
      <alignment vertical="center"/>
    </xf>
    <xf numFmtId="38" fontId="2" fillId="2" borderId="1" xfId="0" applyNumberFormat="1" applyFont="1" applyFill="1" applyBorder="1" applyAlignment="1" applyProtection="1">
      <alignment vertical="center"/>
    </xf>
    <xf numFmtId="0" fontId="2" fillId="2" borderId="1" xfId="0" applyFont="1" applyFill="1" applyBorder="1" applyAlignment="1" applyProtection="1">
      <alignment vertical="center"/>
    </xf>
    <xf numFmtId="0" fontId="2" fillId="0" borderId="1" xfId="0" applyFont="1" applyBorder="1" applyAlignment="1" applyProtection="1">
      <alignment vertical="center"/>
      <protection locked="0"/>
    </xf>
    <xf numFmtId="0" fontId="2" fillId="3" borderId="1" xfId="0" applyFont="1" applyFill="1" applyBorder="1" applyAlignment="1" applyProtection="1">
      <alignment horizontal="center" vertical="center"/>
      <protection locked="0"/>
    </xf>
    <xf numFmtId="0" fontId="20" fillId="0" borderId="0" xfId="0" applyFont="1" applyAlignment="1" applyProtection="1">
      <alignment vertical="center"/>
      <protection locked="0"/>
    </xf>
    <xf numFmtId="38" fontId="2" fillId="2" borderId="1" xfId="1" applyFont="1" applyFill="1" applyBorder="1" applyAlignment="1" applyProtection="1">
      <alignment horizontal="right" vertical="center"/>
    </xf>
    <xf numFmtId="0" fontId="6" fillId="0" borderId="1" xfId="0" applyFont="1" applyFill="1" applyBorder="1" applyAlignment="1" applyProtection="1">
      <alignment horizontal="left" vertical="center"/>
    </xf>
    <xf numFmtId="38" fontId="21" fillId="2" borderId="1" xfId="1" applyFont="1" applyFill="1" applyBorder="1" applyAlignment="1" applyProtection="1">
      <alignment horizontal="right" vertical="top" wrapText="1"/>
    </xf>
    <xf numFmtId="38" fontId="21" fillId="2" borderId="1" xfId="1" applyFont="1" applyFill="1" applyBorder="1" applyAlignment="1" applyProtection="1">
      <alignment horizontal="right" vertical="center" shrinkToFit="1"/>
    </xf>
    <xf numFmtId="38" fontId="22" fillId="2" borderId="1" xfId="1" applyFont="1" applyFill="1" applyBorder="1" applyAlignment="1" applyProtection="1">
      <alignment horizontal="right" vertical="center"/>
    </xf>
    <xf numFmtId="0" fontId="34" fillId="0" borderId="12" xfId="0" applyFont="1" applyFill="1" applyBorder="1" applyAlignment="1" applyProtection="1">
      <alignment horizontal="left" vertical="center"/>
    </xf>
    <xf numFmtId="0" fontId="34" fillId="0" borderId="10" xfId="0" applyFont="1" applyFill="1" applyBorder="1" applyAlignment="1" applyProtection="1">
      <alignment horizontal="left" vertical="center"/>
    </xf>
    <xf numFmtId="0" fontId="34" fillId="0" borderId="7" xfId="0" applyFont="1" applyFill="1" applyBorder="1" applyAlignment="1" applyProtection="1">
      <alignment horizontal="left" vertical="center"/>
    </xf>
    <xf numFmtId="0" fontId="34" fillId="0" borderId="5" xfId="0" applyFont="1" applyFill="1" applyBorder="1" applyAlignment="1" applyProtection="1">
      <alignment horizontal="left" vertical="center"/>
    </xf>
    <xf numFmtId="38" fontId="34" fillId="2" borderId="14" xfId="1" applyFont="1" applyFill="1" applyBorder="1" applyAlignment="1" applyProtection="1">
      <alignment horizontal="right" vertical="center"/>
    </xf>
    <xf numFmtId="38" fontId="34" fillId="2" borderId="13" xfId="1" applyFont="1" applyFill="1" applyBorder="1" applyAlignment="1" applyProtection="1">
      <alignment horizontal="right" vertical="center"/>
    </xf>
    <xf numFmtId="38" fontId="2" fillId="2" borderId="4" xfId="1" applyFont="1" applyFill="1" applyBorder="1" applyAlignment="1" applyProtection="1">
      <alignment horizontal="right" vertical="center"/>
    </xf>
    <xf numFmtId="38" fontId="2" fillId="2" borderId="2" xfId="1" applyFont="1" applyFill="1" applyBorder="1" applyAlignment="1" applyProtection="1">
      <alignment horizontal="right" vertical="center"/>
    </xf>
    <xf numFmtId="0" fontId="13" fillId="0" borderId="0" xfId="0" applyFont="1" applyBorder="1" applyAlignment="1" applyProtection="1">
      <alignment horizontal="left" vertical="center"/>
    </xf>
    <xf numFmtId="0" fontId="5" fillId="0" borderId="0" xfId="0" applyFont="1" applyAlignment="1" applyProtection="1">
      <alignment horizontal="left" vertical="center"/>
    </xf>
    <xf numFmtId="0" fontId="6" fillId="3" borderId="1" xfId="0" applyFont="1" applyFill="1" applyBorder="1" applyAlignment="1" applyProtection="1">
      <alignment horizontal="center" vertical="center"/>
    </xf>
    <xf numFmtId="0" fontId="8" fillId="0" borderId="6" xfId="0" applyFont="1" applyBorder="1" applyAlignment="1" applyProtection="1">
      <alignment horizontal="left" vertical="center"/>
      <protection locked="0"/>
    </xf>
    <xf numFmtId="0" fontId="19" fillId="0" borderId="6" xfId="0" applyFont="1" applyBorder="1" applyAlignment="1" applyProtection="1">
      <alignment horizontal="left" vertical="center"/>
      <protection locked="0"/>
    </xf>
    <xf numFmtId="0" fontId="29" fillId="3" borderId="12" xfId="0" applyFont="1" applyFill="1" applyBorder="1" applyAlignment="1" applyProtection="1">
      <alignment horizontal="center" vertical="center"/>
    </xf>
    <xf numFmtId="0" fontId="29" fillId="3" borderId="10" xfId="0" applyFont="1" applyFill="1" applyBorder="1" applyAlignment="1" applyProtection="1">
      <alignment horizontal="center" vertical="center"/>
    </xf>
    <xf numFmtId="0" fontId="8" fillId="0" borderId="3" xfId="0" applyFont="1" applyBorder="1" applyAlignment="1" applyProtection="1">
      <alignment horizontal="left" vertical="center"/>
      <protection locked="0"/>
    </xf>
    <xf numFmtId="0" fontId="28" fillId="0" borderId="12" xfId="0" applyFont="1" applyFill="1" applyBorder="1" applyAlignment="1" applyProtection="1">
      <alignment horizontal="left" vertical="center" wrapText="1"/>
    </xf>
    <xf numFmtId="0" fontId="28" fillId="0" borderId="10" xfId="0" applyFont="1" applyFill="1" applyBorder="1" applyAlignment="1" applyProtection="1">
      <alignment horizontal="left" vertical="center" wrapText="1"/>
    </xf>
    <xf numFmtId="0" fontId="28" fillId="0" borderId="7" xfId="0" applyFont="1" applyFill="1" applyBorder="1" applyAlignment="1" applyProtection="1">
      <alignment horizontal="left" vertical="center" wrapText="1"/>
    </xf>
    <xf numFmtId="0" fontId="28" fillId="0" borderId="5" xfId="0" applyFont="1" applyFill="1" applyBorder="1" applyAlignment="1" applyProtection="1">
      <alignment horizontal="left" vertical="center" wrapText="1"/>
    </xf>
    <xf numFmtId="38" fontId="22" fillId="2" borderId="14" xfId="1" applyFont="1" applyFill="1" applyBorder="1" applyAlignment="1" applyProtection="1">
      <alignment horizontal="right" vertical="center"/>
    </xf>
    <xf numFmtId="38" fontId="22" fillId="2" borderId="13" xfId="1" applyFont="1" applyFill="1" applyBorder="1" applyAlignment="1" applyProtection="1">
      <alignment horizontal="right" vertical="center"/>
    </xf>
    <xf numFmtId="38" fontId="2" fillId="2" borderId="12" xfId="1" applyFont="1" applyFill="1" applyBorder="1" applyAlignment="1" applyProtection="1">
      <alignment horizontal="right" vertical="center"/>
    </xf>
    <xf numFmtId="38" fontId="2" fillId="2" borderId="10" xfId="1" applyFont="1" applyFill="1" applyBorder="1" applyAlignment="1" applyProtection="1">
      <alignment horizontal="right" vertical="center"/>
    </xf>
    <xf numFmtId="0" fontId="0" fillId="0" borderId="11" xfId="0" applyBorder="1" applyAlignment="1" applyProtection="1">
      <alignment horizontal="left" vertical="top"/>
    </xf>
    <xf numFmtId="0" fontId="0" fillId="0" borderId="14" xfId="0" applyBorder="1" applyAlignment="1" applyProtection="1">
      <alignment horizontal="center" vertical="center" wrapText="1"/>
    </xf>
    <xf numFmtId="0" fontId="0" fillId="0" borderId="1" xfId="0" applyBorder="1" applyAlignment="1" applyProtection="1">
      <alignment horizontal="center" vertical="center" wrapText="1"/>
    </xf>
    <xf numFmtId="0" fontId="25" fillId="0" borderId="1" xfId="0" applyFont="1" applyBorder="1" applyAlignment="1" applyProtection="1">
      <alignment horizontal="center" vertical="center"/>
    </xf>
    <xf numFmtId="0" fontId="0" fillId="0" borderId="13" xfId="0" applyBorder="1" applyAlignment="1" applyProtection="1">
      <alignment horizontal="center" vertical="center"/>
    </xf>
    <xf numFmtId="0" fontId="0" fillId="0" borderId="1" xfId="0" applyBorder="1" applyAlignment="1" applyProtection="1">
      <alignment horizontal="center" vertical="center"/>
    </xf>
    <xf numFmtId="0" fontId="0" fillId="0" borderId="0" xfId="0" applyBorder="1" applyAlignment="1" applyProtection="1">
      <alignment horizontal="left" vertical="center" wrapText="1"/>
    </xf>
    <xf numFmtId="0" fontId="0" fillId="0" borderId="16" xfId="0" applyFill="1" applyBorder="1" applyAlignment="1" applyProtection="1">
      <alignment horizontal="center" vertical="center" wrapText="1"/>
      <protection locked="0"/>
    </xf>
    <xf numFmtId="0" fontId="0" fillId="0" borderId="17" xfId="0" applyFill="1" applyBorder="1" applyAlignment="1" applyProtection="1">
      <alignment horizontal="center" vertical="center" wrapText="1"/>
      <protection locked="0"/>
    </xf>
    <xf numFmtId="0" fontId="0" fillId="0" borderId="0" xfId="0" applyBorder="1" applyAlignment="1" applyProtection="1">
      <alignment horizontal="left" vertical="center"/>
    </xf>
    <xf numFmtId="0" fontId="0" fillId="0" borderId="0" xfId="0" applyBorder="1" applyAlignment="1" applyProtection="1">
      <alignment horizontal="left" vertical="top"/>
    </xf>
    <xf numFmtId="0" fontId="21" fillId="0" borderId="1" xfId="0" applyFont="1" applyFill="1" applyBorder="1" applyAlignment="1" applyProtection="1">
      <alignment horizontal="left" vertical="center" wrapText="1"/>
    </xf>
    <xf numFmtId="0" fontId="21" fillId="0" borderId="1" xfId="0" applyFont="1" applyFill="1" applyBorder="1" applyAlignment="1" applyProtection="1">
      <alignment horizontal="center" vertical="center" wrapText="1"/>
    </xf>
    <xf numFmtId="0" fontId="21" fillId="0" borderId="14" xfId="0" applyFont="1" applyFill="1" applyBorder="1" applyAlignment="1" applyProtection="1">
      <alignment horizontal="left" vertical="center" wrapText="1"/>
    </xf>
    <xf numFmtId="0" fontId="21" fillId="0" borderId="15" xfId="0" applyFont="1" applyFill="1" applyBorder="1" applyAlignment="1" applyProtection="1">
      <alignment horizontal="left" vertical="center" wrapText="1"/>
    </xf>
    <xf numFmtId="0" fontId="21" fillId="0" borderId="13" xfId="0" applyFont="1" applyFill="1" applyBorder="1" applyAlignment="1" applyProtection="1">
      <alignment horizontal="left" vertical="center" wrapText="1"/>
    </xf>
    <xf numFmtId="0" fontId="35" fillId="0" borderId="16" xfId="0" applyFont="1" applyFill="1" applyBorder="1" applyAlignment="1" applyProtection="1">
      <alignment horizontal="center" vertical="center" wrapText="1"/>
    </xf>
    <xf numFmtId="0" fontId="35" fillId="0" borderId="18" xfId="0" applyFont="1" applyFill="1" applyBorder="1" applyAlignment="1" applyProtection="1">
      <alignment horizontal="center" vertical="center" wrapText="1"/>
    </xf>
    <xf numFmtId="0" fontId="35" fillId="0" borderId="17" xfId="0" applyFont="1" applyFill="1" applyBorder="1" applyAlignment="1" applyProtection="1">
      <alignment horizontal="center" vertical="center" wrapText="1"/>
    </xf>
    <xf numFmtId="38" fontId="13" fillId="5" borderId="0" xfId="1" applyFont="1" applyFill="1" applyBorder="1" applyAlignment="1" applyProtection="1">
      <alignment horizontal="left" vertical="center" wrapText="1"/>
      <protection locked="0"/>
    </xf>
    <xf numFmtId="38" fontId="13" fillId="5" borderId="8" xfId="1" applyFont="1" applyFill="1" applyBorder="1" applyAlignment="1" applyProtection="1">
      <alignment horizontal="left" vertical="center" wrapText="1"/>
      <protection locked="0"/>
    </xf>
    <xf numFmtId="38" fontId="10" fillId="0" borderId="1" xfId="1" applyFont="1" applyFill="1" applyBorder="1" applyAlignment="1" applyProtection="1">
      <alignment horizontal="left" vertical="center" shrinkToFit="1"/>
    </xf>
    <xf numFmtId="38" fontId="13" fillId="0" borderId="16" xfId="1" applyFont="1" applyFill="1" applyBorder="1" applyAlignment="1" applyProtection="1">
      <alignment horizontal="center" vertical="center" shrinkToFit="1"/>
      <protection locked="0"/>
    </xf>
    <xf numFmtId="38" fontId="13" fillId="0" borderId="18" xfId="1" applyFont="1" applyFill="1" applyBorder="1" applyAlignment="1" applyProtection="1">
      <alignment horizontal="center" vertical="center" shrinkToFit="1"/>
      <protection locked="0"/>
    </xf>
    <xf numFmtId="38" fontId="13" fillId="0" borderId="17" xfId="1" applyFont="1" applyFill="1" applyBorder="1" applyAlignment="1" applyProtection="1">
      <alignment horizontal="center" vertical="center" shrinkToFit="1"/>
      <protection locked="0"/>
    </xf>
    <xf numFmtId="38" fontId="13" fillId="7" borderId="0" xfId="1" applyFont="1" applyFill="1" applyBorder="1" applyAlignment="1" applyProtection="1">
      <alignment horizontal="left" vertical="center" wrapText="1"/>
      <protection locked="0"/>
    </xf>
    <xf numFmtId="38" fontId="13" fillId="7" borderId="8" xfId="1" applyFont="1" applyFill="1" applyBorder="1" applyAlignment="1" applyProtection="1">
      <alignment horizontal="left" vertical="center" wrapText="1"/>
      <protection locked="0"/>
    </xf>
    <xf numFmtId="38" fontId="13" fillId="7" borderId="6" xfId="1" applyFont="1" applyFill="1" applyBorder="1" applyAlignment="1" applyProtection="1">
      <alignment horizontal="left" vertical="center" wrapText="1"/>
      <protection locked="0"/>
    </xf>
    <xf numFmtId="38" fontId="13" fillId="7" borderId="5" xfId="1" applyFont="1" applyFill="1" applyBorder="1" applyAlignment="1" applyProtection="1">
      <alignment horizontal="left" vertical="center" wrapText="1"/>
      <protection locked="0"/>
    </xf>
    <xf numFmtId="38" fontId="13" fillId="5" borderId="6" xfId="1" applyFont="1" applyFill="1" applyBorder="1" applyAlignment="1" applyProtection="1">
      <alignment horizontal="left" vertical="center" wrapText="1"/>
      <protection locked="0"/>
    </xf>
    <xf numFmtId="38" fontId="13" fillId="5" borderId="5" xfId="1" applyFont="1" applyFill="1" applyBorder="1" applyAlignment="1" applyProtection="1">
      <alignment horizontal="left" vertical="center" wrapText="1"/>
      <protection locked="0"/>
    </xf>
    <xf numFmtId="179" fontId="13" fillId="0" borderId="16" xfId="1" applyNumberFormat="1" applyFont="1" applyFill="1" applyBorder="1" applyAlignment="1" applyProtection="1">
      <alignment horizontal="center" vertical="center" shrinkToFit="1"/>
      <protection locked="0"/>
    </xf>
    <xf numFmtId="179" fontId="13" fillId="0" borderId="18" xfId="1" applyNumberFormat="1" applyFont="1" applyFill="1" applyBorder="1" applyAlignment="1" applyProtection="1">
      <alignment horizontal="center" vertical="center" shrinkToFit="1"/>
      <protection locked="0"/>
    </xf>
    <xf numFmtId="179" fontId="13" fillId="0" borderId="17" xfId="1" applyNumberFormat="1" applyFont="1" applyFill="1" applyBorder="1" applyAlignment="1" applyProtection="1">
      <alignment horizontal="center" vertical="center" shrinkToFit="1"/>
      <protection locked="0"/>
    </xf>
    <xf numFmtId="38" fontId="13" fillId="5" borderId="11" xfId="1" applyFont="1" applyFill="1" applyBorder="1" applyAlignment="1" applyProtection="1">
      <alignment horizontal="left" vertical="center" wrapText="1"/>
      <protection locked="0"/>
    </xf>
    <xf numFmtId="38" fontId="13" fillId="5" borderId="10" xfId="1" applyFont="1" applyFill="1" applyBorder="1" applyAlignment="1" applyProtection="1">
      <alignment horizontal="left" vertical="center" wrapText="1"/>
      <protection locked="0"/>
    </xf>
    <xf numFmtId="38" fontId="10" fillId="7" borderId="4" xfId="1" applyFont="1" applyFill="1" applyBorder="1" applyAlignment="1" applyProtection="1">
      <alignment horizontal="left" vertical="center" shrinkToFit="1"/>
      <protection locked="0"/>
    </xf>
    <xf numFmtId="38" fontId="10" fillId="7" borderId="3" xfId="1" applyFont="1" applyFill="1" applyBorder="1" applyAlignment="1" applyProtection="1">
      <alignment horizontal="left" vertical="center" shrinkToFit="1"/>
      <protection locked="0"/>
    </xf>
    <xf numFmtId="38" fontId="10" fillId="7" borderId="2" xfId="1" applyFont="1" applyFill="1" applyBorder="1" applyAlignment="1" applyProtection="1">
      <alignment horizontal="left" vertical="center" shrinkToFit="1"/>
      <protection locked="0"/>
    </xf>
    <xf numFmtId="0" fontId="41" fillId="0" borderId="1" xfId="0" applyFont="1" applyFill="1" applyBorder="1" applyAlignment="1" applyProtection="1">
      <alignment horizontal="left" vertical="center" wrapText="1"/>
    </xf>
    <xf numFmtId="38" fontId="39" fillId="2" borderId="4" xfId="1" applyFont="1" applyFill="1" applyBorder="1" applyAlignment="1" applyProtection="1">
      <alignment horizontal="right" vertical="center"/>
    </xf>
    <xf numFmtId="38" fontId="39" fillId="2" borderId="3" xfId="1" applyFont="1" applyFill="1" applyBorder="1" applyAlignment="1" applyProtection="1">
      <alignment horizontal="right" vertical="center"/>
    </xf>
    <xf numFmtId="38" fontId="39" fillId="2" borderId="2" xfId="1" applyFont="1" applyFill="1" applyBorder="1" applyAlignment="1" applyProtection="1">
      <alignment horizontal="right" vertical="center"/>
    </xf>
    <xf numFmtId="38" fontId="39" fillId="2" borderId="1" xfId="1" applyFont="1" applyFill="1" applyBorder="1" applyAlignment="1" applyProtection="1">
      <alignment horizontal="right" vertical="center"/>
    </xf>
    <xf numFmtId="38" fontId="10" fillId="5" borderId="4" xfId="1" applyFont="1" applyFill="1" applyBorder="1" applyAlignment="1" applyProtection="1">
      <alignment horizontal="left" vertical="center" shrinkToFit="1"/>
      <protection locked="0"/>
    </xf>
    <xf numFmtId="38" fontId="10" fillId="5" borderId="3" xfId="1" applyFont="1" applyFill="1" applyBorder="1" applyAlignment="1" applyProtection="1">
      <alignment horizontal="left" vertical="center" shrinkToFit="1"/>
      <protection locked="0"/>
    </xf>
    <xf numFmtId="38" fontId="10" fillId="5" borderId="2" xfId="1" applyFont="1" applyFill="1" applyBorder="1" applyAlignment="1" applyProtection="1">
      <alignment horizontal="left" vertical="center" shrinkToFit="1"/>
      <protection locked="0"/>
    </xf>
    <xf numFmtId="0" fontId="6" fillId="0" borderId="1" xfId="0" applyFont="1" applyFill="1" applyBorder="1" applyAlignment="1" applyProtection="1">
      <alignment horizontal="center" vertical="center" wrapText="1"/>
    </xf>
    <xf numFmtId="38" fontId="13" fillId="4" borderId="1" xfId="1" applyFont="1" applyFill="1" applyBorder="1" applyAlignment="1" applyProtection="1">
      <alignment horizontal="center" vertical="center"/>
    </xf>
    <xf numFmtId="38" fontId="15" fillId="3" borderId="4" xfId="1" applyFont="1" applyFill="1" applyBorder="1" applyAlignment="1" applyProtection="1">
      <alignment horizontal="center" vertical="center" wrapText="1"/>
    </xf>
    <xf numFmtId="38" fontId="15" fillId="3" borderId="3" xfId="1" applyFont="1" applyFill="1" applyBorder="1" applyAlignment="1" applyProtection="1">
      <alignment horizontal="center" vertical="center" wrapText="1"/>
    </xf>
    <xf numFmtId="38" fontId="15" fillId="3" borderId="2" xfId="1" applyFont="1" applyFill="1" applyBorder="1" applyAlignment="1" applyProtection="1">
      <alignment horizontal="center" vertical="center" wrapText="1"/>
    </xf>
    <xf numFmtId="38" fontId="11" fillId="2" borderId="1" xfId="1" applyFont="1" applyFill="1" applyBorder="1" applyAlignment="1" applyProtection="1">
      <alignment horizontal="right" vertical="center"/>
    </xf>
    <xf numFmtId="38" fontId="13" fillId="4" borderId="14" xfId="1" applyFont="1" applyFill="1" applyBorder="1" applyAlignment="1" applyProtection="1">
      <alignment horizontal="center" vertical="center" wrapText="1"/>
    </xf>
    <xf numFmtId="38" fontId="13" fillId="4" borderId="13" xfId="1" applyFont="1" applyFill="1" applyBorder="1" applyAlignment="1" applyProtection="1">
      <alignment horizontal="center" vertical="center" wrapText="1"/>
    </xf>
    <xf numFmtId="38" fontId="13" fillId="4" borderId="12" xfId="1" applyFont="1" applyFill="1" applyBorder="1" applyAlignment="1" applyProtection="1">
      <alignment horizontal="center" vertical="center"/>
    </xf>
    <xf numFmtId="38" fontId="13" fillId="4" borderId="11" xfId="1" applyFont="1" applyFill="1" applyBorder="1" applyAlignment="1" applyProtection="1">
      <alignment horizontal="center" vertical="center"/>
    </xf>
    <xf numFmtId="38" fontId="13" fillId="4" borderId="10" xfId="1" applyFont="1" applyFill="1" applyBorder="1" applyAlignment="1" applyProtection="1">
      <alignment horizontal="center" vertical="center"/>
    </xf>
    <xf numFmtId="38" fontId="13" fillId="7" borderId="11" xfId="1" applyFont="1" applyFill="1" applyBorder="1" applyAlignment="1" applyProtection="1">
      <alignment horizontal="left" vertical="center" wrapText="1"/>
      <protection locked="0"/>
    </xf>
    <xf numFmtId="38" fontId="13" fillId="7" borderId="10" xfId="1" applyFont="1" applyFill="1" applyBorder="1" applyAlignment="1" applyProtection="1">
      <alignment horizontal="left" vertical="center" wrapText="1"/>
      <protection locked="0"/>
    </xf>
    <xf numFmtId="38" fontId="10" fillId="5" borderId="12" xfId="1" applyFont="1" applyFill="1" applyBorder="1" applyAlignment="1" applyProtection="1">
      <alignment horizontal="left" vertical="center" shrinkToFit="1"/>
      <protection locked="0"/>
    </xf>
    <xf numFmtId="38" fontId="10" fillId="5" borderId="11" xfId="1" applyFont="1" applyFill="1" applyBorder="1" applyAlignment="1" applyProtection="1">
      <alignment horizontal="left" vertical="center" shrinkToFit="1"/>
      <protection locked="0"/>
    </xf>
    <xf numFmtId="38" fontId="10" fillId="5" borderId="10" xfId="1" applyFont="1" applyFill="1" applyBorder="1" applyAlignment="1" applyProtection="1">
      <alignment horizontal="left" vertical="center" shrinkToFit="1"/>
      <protection locked="0"/>
    </xf>
    <xf numFmtId="0" fontId="16" fillId="0" borderId="0" xfId="0" applyFont="1" applyAlignment="1" applyProtection="1">
      <alignment horizontal="left" vertical="center"/>
    </xf>
    <xf numFmtId="0" fontId="42" fillId="0" borderId="0" xfId="0" applyFont="1" applyBorder="1" applyAlignment="1" applyProtection="1">
      <alignment horizontal="left" vertical="center"/>
    </xf>
    <xf numFmtId="0" fontId="18" fillId="3" borderId="1" xfId="0" applyFont="1" applyFill="1" applyBorder="1" applyAlignment="1" applyProtection="1">
      <alignment horizontal="center" vertical="center"/>
    </xf>
    <xf numFmtId="0" fontId="38" fillId="0" borderId="1" xfId="0" applyFont="1" applyBorder="1" applyAlignment="1" applyProtection="1">
      <alignment horizontal="center" vertical="center"/>
      <protection locked="0"/>
    </xf>
    <xf numFmtId="0" fontId="31" fillId="0" borderId="1" xfId="0" applyFont="1" applyBorder="1" applyAlignment="1" applyProtection="1">
      <alignment horizontal="left" vertical="center"/>
    </xf>
    <xf numFmtId="38" fontId="18" fillId="2" borderId="1" xfId="1" applyFont="1" applyFill="1" applyBorder="1" applyAlignment="1" applyProtection="1">
      <alignment horizontal="right" vertical="center"/>
    </xf>
    <xf numFmtId="0" fontId="31" fillId="0" borderId="4" xfId="0" applyFont="1" applyBorder="1" applyAlignment="1" applyProtection="1">
      <alignment horizontal="left" vertical="center"/>
    </xf>
    <xf numFmtId="0" fontId="31" fillId="0" borderId="3" xfId="0" applyFont="1" applyBorder="1" applyAlignment="1" applyProtection="1">
      <alignment horizontal="left" vertical="center"/>
    </xf>
    <xf numFmtId="0" fontId="31" fillId="0" borderId="2" xfId="0" applyFont="1" applyBorder="1" applyAlignment="1" applyProtection="1">
      <alignment horizontal="left" vertical="center"/>
    </xf>
    <xf numFmtId="38" fontId="18" fillId="2" borderId="4" xfId="1" applyFont="1" applyFill="1" applyBorder="1" applyAlignment="1" applyProtection="1">
      <alignment horizontal="right" vertical="center"/>
    </xf>
    <xf numFmtId="38" fontId="18" fillId="2" borderId="3" xfId="1" applyFont="1" applyFill="1" applyBorder="1" applyAlignment="1" applyProtection="1">
      <alignment horizontal="right" vertical="center"/>
    </xf>
    <xf numFmtId="38" fontId="18" fillId="2" borderId="2" xfId="1" applyFont="1" applyFill="1" applyBorder="1" applyAlignment="1" applyProtection="1">
      <alignment horizontal="right" vertical="center"/>
    </xf>
    <xf numFmtId="38" fontId="13" fillId="4" borderId="9" xfId="1" applyFont="1" applyFill="1" applyBorder="1" applyAlignment="1" applyProtection="1">
      <alignment horizontal="center" vertical="center"/>
    </xf>
    <xf numFmtId="38" fontId="13" fillId="4" borderId="5" xfId="1" applyFont="1" applyFill="1" applyBorder="1" applyAlignment="1" applyProtection="1">
      <alignment horizontal="center" vertical="center"/>
    </xf>
    <xf numFmtId="38" fontId="10" fillId="7" borderId="11" xfId="1" applyFont="1" applyFill="1" applyBorder="1" applyAlignment="1" applyProtection="1">
      <alignment horizontal="left" vertical="center" shrinkToFit="1"/>
      <protection locked="0"/>
    </xf>
    <xf numFmtId="38" fontId="8" fillId="0" borderId="4" xfId="1" applyFont="1" applyFill="1" applyBorder="1" applyAlignment="1" applyProtection="1">
      <alignment horizontal="left" vertical="center" wrapText="1" shrinkToFit="1"/>
    </xf>
    <xf numFmtId="38" fontId="8" fillId="0" borderId="2" xfId="1" applyFont="1" applyFill="1" applyBorder="1" applyAlignment="1" applyProtection="1">
      <alignment horizontal="left" vertical="center" wrapText="1" shrinkToFit="1"/>
    </xf>
    <xf numFmtId="38" fontId="37" fillId="0" borderId="16" xfId="1" applyFont="1" applyFill="1" applyBorder="1" applyAlignment="1" applyProtection="1">
      <alignment horizontal="center" vertical="center" shrinkToFit="1"/>
      <protection locked="0"/>
    </xf>
    <xf numFmtId="38" fontId="37" fillId="0" borderId="18" xfId="1" applyFont="1" applyFill="1" applyBorder="1" applyAlignment="1" applyProtection="1">
      <alignment horizontal="center" vertical="center" shrinkToFit="1"/>
      <protection locked="0"/>
    </xf>
    <xf numFmtId="38" fontId="37" fillId="0" borderId="17" xfId="1" applyFont="1" applyFill="1" applyBorder="1" applyAlignment="1" applyProtection="1">
      <alignment horizontal="center" vertical="center" shrinkToFit="1"/>
      <protection locked="0"/>
    </xf>
    <xf numFmtId="0" fontId="17" fillId="0" borderId="0" xfId="0" applyFont="1" applyBorder="1" applyAlignment="1" applyProtection="1">
      <alignment horizontal="left" vertical="center"/>
    </xf>
    <xf numFmtId="0" fontId="5" fillId="0" borderId="1" xfId="0" applyFont="1" applyBorder="1" applyAlignment="1" applyProtection="1">
      <alignment horizontal="left" vertical="center"/>
    </xf>
    <xf numFmtId="0" fontId="10" fillId="0" borderId="4" xfId="0" applyFont="1" applyBorder="1" applyAlignment="1" applyProtection="1">
      <alignment horizontal="left" vertical="center"/>
    </xf>
    <xf numFmtId="0" fontId="10" fillId="0" borderId="3" xfId="0" applyFont="1" applyBorder="1" applyAlignment="1" applyProtection="1">
      <alignment horizontal="left" vertical="center"/>
    </xf>
    <xf numFmtId="0" fontId="10" fillId="0" borderId="2" xfId="0" applyFont="1" applyBorder="1" applyAlignment="1" applyProtection="1">
      <alignment horizontal="left" vertical="center"/>
    </xf>
    <xf numFmtId="0" fontId="10" fillId="0" borderId="1" xfId="0" applyFont="1" applyBorder="1" applyAlignment="1" applyProtection="1">
      <alignment horizontal="left" vertical="center"/>
    </xf>
    <xf numFmtId="177" fontId="15" fillId="2" borderId="4" xfId="2" applyNumberFormat="1" applyFont="1" applyFill="1" applyBorder="1" applyAlignment="1" applyProtection="1">
      <alignment horizontal="right" vertical="center"/>
    </xf>
    <xf numFmtId="177" fontId="15" fillId="2" borderId="3" xfId="2" applyNumberFormat="1" applyFont="1" applyFill="1" applyBorder="1" applyAlignment="1" applyProtection="1">
      <alignment horizontal="right" vertical="center"/>
    </xf>
    <xf numFmtId="177" fontId="15" fillId="2" borderId="2" xfId="2" applyNumberFormat="1" applyFont="1" applyFill="1" applyBorder="1" applyAlignment="1" applyProtection="1">
      <alignment horizontal="right" vertical="center"/>
    </xf>
    <xf numFmtId="177" fontId="15" fillId="2" borderId="1" xfId="2" applyNumberFormat="1" applyFont="1" applyFill="1" applyBorder="1" applyAlignment="1" applyProtection="1">
      <alignment horizontal="right" vertical="center"/>
    </xf>
    <xf numFmtId="38" fontId="14" fillId="5" borderId="6" xfId="1" applyFont="1" applyFill="1" applyBorder="1" applyAlignment="1" applyProtection="1">
      <alignment horizontal="left" vertical="center" wrapText="1"/>
      <protection locked="0"/>
    </xf>
    <xf numFmtId="38" fontId="14" fillId="5" borderId="5" xfId="1" applyFont="1" applyFill="1" applyBorder="1" applyAlignment="1" applyProtection="1">
      <alignment horizontal="left" vertical="center" wrapText="1"/>
      <protection locked="0"/>
    </xf>
    <xf numFmtId="38" fontId="13" fillId="4" borderId="7" xfId="1" applyFont="1" applyFill="1" applyBorder="1" applyAlignment="1" applyProtection="1">
      <alignment horizontal="center" vertical="center"/>
    </xf>
    <xf numFmtId="38" fontId="14" fillId="8" borderId="11" xfId="1" applyFont="1" applyFill="1" applyBorder="1" applyAlignment="1" applyProtection="1">
      <alignment horizontal="left" vertical="center" wrapText="1"/>
      <protection locked="0"/>
    </xf>
    <xf numFmtId="38" fontId="14" fillId="8" borderId="10" xfId="1" applyFont="1" applyFill="1" applyBorder="1" applyAlignment="1" applyProtection="1">
      <alignment horizontal="left" vertical="center" wrapText="1"/>
      <protection locked="0"/>
    </xf>
    <xf numFmtId="38" fontId="14" fillId="8" borderId="6" xfId="1" applyFont="1" applyFill="1" applyBorder="1" applyAlignment="1" applyProtection="1">
      <alignment horizontal="left" vertical="center" wrapText="1"/>
      <protection locked="0"/>
    </xf>
    <xf numFmtId="38" fontId="14" fillId="8" borderId="5" xfId="1" applyFont="1" applyFill="1" applyBorder="1" applyAlignment="1" applyProtection="1">
      <alignment horizontal="left" vertical="center" wrapText="1"/>
      <protection locked="0"/>
    </xf>
    <xf numFmtId="38" fontId="14" fillId="5" borderId="0" xfId="1" applyFont="1" applyFill="1" applyBorder="1" applyAlignment="1" applyProtection="1">
      <alignment horizontal="left" vertical="center" wrapText="1"/>
      <protection locked="0"/>
    </xf>
    <xf numFmtId="38" fontId="14" fillId="5" borderId="8" xfId="1" applyFont="1" applyFill="1" applyBorder="1" applyAlignment="1" applyProtection="1">
      <alignment horizontal="left" vertical="center" wrapText="1"/>
      <protection locked="0"/>
    </xf>
    <xf numFmtId="38" fontId="14" fillId="8" borderId="0" xfId="1" applyFont="1" applyFill="1" applyBorder="1" applyAlignment="1" applyProtection="1">
      <alignment horizontal="left" vertical="center" wrapText="1"/>
      <protection locked="0"/>
    </xf>
    <xf numFmtId="38" fontId="14" fillId="8" borderId="8" xfId="1" applyFont="1" applyFill="1" applyBorder="1" applyAlignment="1" applyProtection="1">
      <alignment horizontal="left" vertical="center" wrapText="1"/>
      <protection locked="0"/>
    </xf>
    <xf numFmtId="38" fontId="13" fillId="0" borderId="16" xfId="1" applyFont="1" applyFill="1" applyBorder="1" applyAlignment="1" applyProtection="1">
      <alignment horizontal="center" vertical="center" shrinkToFit="1"/>
    </xf>
    <xf numFmtId="38" fontId="13" fillId="0" borderId="18" xfId="1" applyFont="1" applyFill="1" applyBorder="1" applyAlignment="1" applyProtection="1">
      <alignment horizontal="center" vertical="center" shrinkToFit="1"/>
    </xf>
    <xf numFmtId="38" fontId="13" fillId="0" borderId="17" xfId="1" applyFont="1" applyFill="1" applyBorder="1" applyAlignment="1" applyProtection="1">
      <alignment horizontal="center" vertical="center" shrinkToFit="1"/>
    </xf>
    <xf numFmtId="179" fontId="13" fillId="0" borderId="16" xfId="1" applyNumberFormat="1" applyFont="1" applyFill="1" applyBorder="1" applyAlignment="1" applyProtection="1">
      <alignment horizontal="center" vertical="center" shrinkToFit="1"/>
    </xf>
    <xf numFmtId="179" fontId="13" fillId="0" borderId="18" xfId="1" applyNumberFormat="1" applyFont="1" applyFill="1" applyBorder="1" applyAlignment="1" applyProtection="1">
      <alignment horizontal="center" vertical="center" shrinkToFit="1"/>
    </xf>
    <xf numFmtId="179" fontId="13" fillId="0" borderId="17" xfId="1" applyNumberFormat="1" applyFont="1" applyFill="1" applyBorder="1" applyAlignment="1" applyProtection="1">
      <alignment horizontal="center" vertical="center" shrinkToFit="1"/>
    </xf>
    <xf numFmtId="38" fontId="10" fillId="5" borderId="4" xfId="1" applyFont="1" applyFill="1" applyBorder="1" applyAlignment="1" applyProtection="1">
      <alignment horizontal="left" vertical="center" shrinkToFit="1"/>
    </xf>
    <xf numFmtId="38" fontId="10" fillId="5" borderId="3" xfId="1" applyFont="1" applyFill="1" applyBorder="1" applyAlignment="1" applyProtection="1">
      <alignment horizontal="left" vertical="center" shrinkToFit="1"/>
    </xf>
    <xf numFmtId="38" fontId="10" fillId="5" borderId="2" xfId="1" applyFont="1" applyFill="1" applyBorder="1" applyAlignment="1" applyProtection="1">
      <alignment horizontal="left" vertical="center" shrinkToFit="1"/>
    </xf>
    <xf numFmtId="38" fontId="14" fillId="5" borderId="11" xfId="1" applyFont="1" applyFill="1" applyBorder="1" applyAlignment="1" applyProtection="1">
      <alignment horizontal="left" vertical="center" wrapText="1"/>
      <protection locked="0"/>
    </xf>
    <xf numFmtId="38" fontId="14" fillId="5" borderId="10" xfId="1" applyFont="1" applyFill="1" applyBorder="1" applyAlignment="1" applyProtection="1">
      <alignment horizontal="left" vertical="center" wrapText="1"/>
      <protection locked="0"/>
    </xf>
    <xf numFmtId="38" fontId="10" fillId="5" borderId="11" xfId="1" applyFont="1" applyFill="1" applyBorder="1" applyAlignment="1" applyProtection="1">
      <alignment horizontal="left" vertical="center" shrinkToFit="1"/>
    </xf>
    <xf numFmtId="38" fontId="37" fillId="0" borderId="0" xfId="1" applyFont="1" applyFill="1" applyBorder="1" applyAlignment="1" applyProtection="1">
      <alignment horizontal="left" vertical="center" shrinkToFit="1"/>
      <protection locked="0"/>
    </xf>
    <xf numFmtId="38" fontId="37" fillId="0" borderId="16" xfId="1" applyFont="1" applyFill="1" applyBorder="1" applyAlignment="1" applyProtection="1">
      <alignment horizontal="center" vertical="center" shrinkToFit="1"/>
    </xf>
    <xf numFmtId="38" fontId="37" fillId="0" borderId="18" xfId="1" applyFont="1" applyFill="1" applyBorder="1" applyAlignment="1" applyProtection="1">
      <alignment horizontal="center" vertical="center" shrinkToFit="1"/>
    </xf>
    <xf numFmtId="38" fontId="37" fillId="0" borderId="17" xfId="1" applyFont="1" applyFill="1" applyBorder="1" applyAlignment="1" applyProtection="1">
      <alignment horizontal="center" vertical="center" shrinkToFit="1"/>
    </xf>
    <xf numFmtId="38" fontId="13" fillId="0" borderId="0" xfId="1" applyFont="1" applyFill="1" applyBorder="1" applyAlignment="1" applyProtection="1">
      <alignment horizontal="left" vertical="center" shrinkToFit="1"/>
      <protection locked="0"/>
    </xf>
    <xf numFmtId="38" fontId="13" fillId="0" borderId="0" xfId="1" applyFont="1" applyFill="1" applyBorder="1" applyAlignment="1" applyProtection="1">
      <alignment horizontal="center" vertical="center" shrinkToFit="1"/>
      <protection locked="0"/>
    </xf>
    <xf numFmtId="38" fontId="6" fillId="0" borderId="0" xfId="1" applyFont="1" applyFill="1" applyBorder="1" applyAlignment="1" applyProtection="1">
      <alignment horizontal="center" vertical="center" shrinkToFit="1"/>
      <protection locked="0"/>
    </xf>
    <xf numFmtId="5" fontId="23" fillId="0" borderId="19" xfId="0" applyNumberFormat="1" applyFont="1" applyBorder="1" applyAlignment="1">
      <alignment horizontal="left" vertical="center" wrapText="1"/>
    </xf>
  </cellXfs>
  <cellStyles count="3">
    <cellStyle name="パーセント" xfId="2" builtinId="5"/>
    <cellStyle name="桁区切り" xfId="1" builtinId="6"/>
    <cellStyle name="標準" xfId="0" builtinId="0"/>
  </cellStyles>
  <dxfs count="37">
    <dxf>
      <font>
        <b/>
        <i/>
        <color rgb="FFFF0000"/>
      </font>
      <fill>
        <patternFill>
          <bgColor theme="0"/>
        </patternFill>
      </fill>
    </dxf>
    <dxf>
      <font>
        <b/>
        <i/>
        <color rgb="FFFF0000"/>
      </font>
      <fill>
        <patternFill>
          <bgColor theme="0"/>
        </patternFill>
      </fill>
    </dxf>
    <dxf>
      <font>
        <b/>
        <i/>
        <color rgb="FFFF0000"/>
      </font>
      <fill>
        <patternFill>
          <bgColor theme="0"/>
        </patternFill>
      </fill>
    </dxf>
    <dxf>
      <font>
        <b/>
        <i/>
        <color rgb="FFFF0000"/>
      </font>
      <fill>
        <patternFill>
          <bgColor theme="0"/>
        </patternFill>
      </fill>
    </dxf>
    <dxf>
      <font>
        <b/>
        <i/>
        <color rgb="FFFF0000"/>
      </font>
      <fill>
        <patternFill>
          <bgColor theme="0"/>
        </patternFill>
      </fill>
    </dxf>
    <dxf>
      <font>
        <b/>
        <i/>
        <color rgb="FFFF0000"/>
      </font>
      <fill>
        <patternFill>
          <bgColor theme="0"/>
        </patternFill>
      </fill>
    </dxf>
    <dxf>
      <font>
        <b/>
        <i/>
        <color rgb="FFFF0000"/>
      </font>
      <fill>
        <patternFill>
          <bgColor theme="0"/>
        </patternFill>
      </fill>
    </dxf>
    <dxf>
      <font>
        <b/>
        <i/>
        <color rgb="FFFF0000"/>
      </font>
      <fill>
        <patternFill>
          <bgColor theme="0"/>
        </patternFill>
      </fill>
    </dxf>
    <dxf>
      <font>
        <b/>
        <i/>
        <color rgb="FFFF0000"/>
      </font>
      <fill>
        <patternFill>
          <bgColor theme="0"/>
        </patternFill>
      </fill>
    </dxf>
    <dxf>
      <font>
        <b/>
        <i/>
        <color rgb="FFFF0000"/>
      </font>
      <fill>
        <patternFill>
          <bgColor theme="0"/>
        </patternFill>
      </fill>
    </dxf>
    <dxf>
      <font>
        <b/>
        <i/>
        <color rgb="FFFF0000"/>
      </font>
      <fill>
        <patternFill>
          <bgColor theme="0"/>
        </patternFill>
      </fill>
    </dxf>
    <dxf>
      <font>
        <b/>
        <i/>
        <color rgb="FFFF0000"/>
      </font>
      <fill>
        <patternFill>
          <bgColor theme="0"/>
        </patternFill>
      </fill>
    </dxf>
    <dxf>
      <font>
        <b/>
        <i/>
        <color rgb="FFFF0000"/>
      </font>
      <fill>
        <patternFill>
          <bgColor theme="0"/>
        </patternFill>
      </fill>
    </dxf>
    <dxf>
      <font>
        <b/>
        <i/>
        <color rgb="FFFF0000"/>
      </font>
      <fill>
        <patternFill>
          <bgColor theme="0"/>
        </patternFill>
      </fill>
    </dxf>
    <dxf>
      <font>
        <b/>
        <i/>
        <color rgb="FFFF0000"/>
      </font>
      <fill>
        <patternFill>
          <bgColor theme="0"/>
        </patternFill>
      </fill>
    </dxf>
    <dxf>
      <font>
        <b/>
        <i/>
        <color rgb="FFFF0000"/>
      </font>
      <fill>
        <patternFill>
          <bgColor theme="0"/>
        </patternFill>
      </fill>
    </dxf>
    <dxf>
      <font>
        <b/>
        <i/>
        <color rgb="FFFF0000"/>
      </font>
      <fill>
        <patternFill>
          <bgColor theme="0"/>
        </patternFill>
      </fill>
    </dxf>
    <dxf>
      <font>
        <b/>
        <i/>
        <color rgb="FFFF0000"/>
      </font>
      <fill>
        <patternFill>
          <bgColor theme="0"/>
        </patternFill>
      </fill>
    </dxf>
    <dxf>
      <font>
        <b/>
        <i/>
        <color rgb="FFFF0000"/>
      </font>
      <fill>
        <patternFill>
          <bgColor theme="0"/>
        </patternFill>
      </fill>
    </dxf>
    <dxf>
      <font>
        <b/>
        <i/>
        <color rgb="FFFF0000"/>
      </font>
      <fill>
        <patternFill>
          <bgColor theme="0"/>
        </patternFill>
      </fill>
    </dxf>
    <dxf>
      <font>
        <b/>
        <i/>
        <color rgb="FFFF0000"/>
      </font>
      <fill>
        <patternFill>
          <bgColor theme="0"/>
        </patternFill>
      </fill>
    </dxf>
    <dxf>
      <font>
        <b/>
        <i/>
        <color rgb="FFFF0000"/>
      </font>
      <fill>
        <patternFill>
          <bgColor theme="0"/>
        </patternFill>
      </fill>
    </dxf>
    <dxf>
      <font>
        <b/>
        <i/>
        <color rgb="FFFF0000"/>
      </font>
      <fill>
        <patternFill>
          <bgColor theme="0"/>
        </patternFill>
      </fill>
    </dxf>
    <dxf>
      <font>
        <b/>
        <i/>
        <color rgb="FFFF0000"/>
      </font>
      <fill>
        <patternFill>
          <bgColor theme="0"/>
        </patternFill>
      </fill>
    </dxf>
    <dxf>
      <font>
        <b/>
        <i/>
        <color rgb="FFFF0000"/>
      </font>
      <fill>
        <patternFill>
          <bgColor theme="0"/>
        </patternFill>
      </fill>
    </dxf>
    <dxf>
      <font>
        <b/>
        <i/>
        <color rgb="FFFF0000"/>
      </font>
      <fill>
        <patternFill>
          <bgColor theme="0"/>
        </patternFill>
      </fill>
    </dxf>
    <dxf>
      <font>
        <b/>
        <i/>
        <color rgb="FFFF0000"/>
      </font>
      <fill>
        <patternFill>
          <bgColor theme="0"/>
        </patternFill>
      </fill>
    </dxf>
    <dxf>
      <font>
        <b/>
        <i/>
        <color rgb="FFFF0000"/>
      </font>
      <fill>
        <patternFill>
          <bgColor theme="0"/>
        </patternFill>
      </fill>
    </dxf>
    <dxf>
      <font>
        <b/>
        <i/>
        <color rgb="FFFF0000"/>
      </font>
      <fill>
        <patternFill>
          <bgColor theme="0"/>
        </patternFill>
      </fill>
    </dxf>
    <dxf>
      <font>
        <b/>
        <i/>
        <color rgb="FFFF0000"/>
      </font>
      <fill>
        <patternFill>
          <bgColor theme="0"/>
        </patternFill>
      </fill>
    </dxf>
    <dxf>
      <font>
        <b/>
        <i/>
        <color rgb="FFFF0000"/>
      </font>
      <fill>
        <patternFill>
          <bgColor theme="0"/>
        </patternFill>
      </fill>
    </dxf>
    <dxf>
      <font>
        <b/>
        <i/>
        <color rgb="FFFF0000"/>
      </font>
      <fill>
        <patternFill>
          <bgColor theme="0"/>
        </patternFill>
      </fill>
    </dxf>
    <dxf>
      <font>
        <b/>
        <i/>
        <color rgb="FFFF0000"/>
      </font>
      <fill>
        <patternFill>
          <bgColor theme="0"/>
        </patternFill>
      </fill>
    </dxf>
    <dxf>
      <font>
        <b/>
        <i/>
        <color rgb="FFFF0000"/>
      </font>
      <fill>
        <patternFill>
          <bgColor theme="0"/>
        </patternFill>
      </fill>
    </dxf>
    <dxf>
      <font>
        <b/>
        <i/>
        <color rgb="FFFF0000"/>
      </font>
      <fill>
        <patternFill>
          <bgColor theme="0"/>
        </patternFill>
      </fill>
    </dxf>
    <dxf>
      <font>
        <b/>
        <i/>
        <color rgb="FFFF0000"/>
      </font>
      <fill>
        <patternFill>
          <bgColor theme="0"/>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7</xdr:col>
      <xdr:colOff>359833</xdr:colOff>
      <xdr:row>2</xdr:row>
      <xdr:rowOff>0</xdr:rowOff>
    </xdr:from>
    <xdr:ext cx="184731" cy="264560"/>
    <xdr:sp macro="" textlink="">
      <xdr:nvSpPr>
        <xdr:cNvPr id="2" name="テキスト ボックス 1">
          <a:extLst>
            <a:ext uri="{FF2B5EF4-FFF2-40B4-BE49-F238E27FC236}">
              <a16:creationId xmlns:a16="http://schemas.microsoft.com/office/drawing/2014/main" id="{6D448908-F06B-4C61-AA3C-04C480F48DFD}"/>
            </a:ext>
          </a:extLst>
        </xdr:cNvPr>
        <xdr:cNvSpPr txBox="1"/>
      </xdr:nvSpPr>
      <xdr:spPr>
        <a:xfrm>
          <a:off x="11932708" y="68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0</xdr:row>
      <xdr:rowOff>0</xdr:rowOff>
    </xdr:from>
    <xdr:ext cx="184731" cy="264560"/>
    <xdr:sp macro="" textlink="">
      <xdr:nvSpPr>
        <xdr:cNvPr id="3" name="テキスト ボックス 2">
          <a:extLst>
            <a:ext uri="{FF2B5EF4-FFF2-40B4-BE49-F238E27FC236}">
              <a16:creationId xmlns:a16="http://schemas.microsoft.com/office/drawing/2014/main" id="{8DE39CB0-5E76-4875-87AB-E822F2B7D150}"/>
            </a:ext>
          </a:extLst>
        </xdr:cNvPr>
        <xdr:cNvSpPr txBox="1"/>
      </xdr:nvSpPr>
      <xdr:spPr>
        <a:xfrm>
          <a:off x="11932708"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4" name="テキスト ボックス 3">
          <a:extLst>
            <a:ext uri="{FF2B5EF4-FFF2-40B4-BE49-F238E27FC236}">
              <a16:creationId xmlns:a16="http://schemas.microsoft.com/office/drawing/2014/main" id="{D9C463E1-18CB-4645-B932-CD9B0B854894}"/>
            </a:ext>
          </a:extLst>
        </xdr:cNvPr>
        <xdr:cNvSpPr txBox="1"/>
      </xdr:nvSpPr>
      <xdr:spPr>
        <a:xfrm>
          <a:off x="11932708" y="49911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5" name="テキスト ボックス 4">
          <a:extLst>
            <a:ext uri="{FF2B5EF4-FFF2-40B4-BE49-F238E27FC236}">
              <a16:creationId xmlns:a16="http://schemas.microsoft.com/office/drawing/2014/main" id="{6F74C52A-8C40-416A-95D2-EE36484E0EA5}"/>
            </a:ext>
          </a:extLst>
        </xdr:cNvPr>
        <xdr:cNvSpPr txBox="1"/>
      </xdr:nvSpPr>
      <xdr:spPr>
        <a:xfrm>
          <a:off x="11932708" y="49911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6" name="テキスト ボックス 5">
          <a:extLst>
            <a:ext uri="{FF2B5EF4-FFF2-40B4-BE49-F238E27FC236}">
              <a16:creationId xmlns:a16="http://schemas.microsoft.com/office/drawing/2014/main" id="{D7DDFA99-9F04-443F-A40C-415D3EFABD38}"/>
            </a:ext>
          </a:extLst>
        </xdr:cNvPr>
        <xdr:cNvSpPr txBox="1"/>
      </xdr:nvSpPr>
      <xdr:spPr>
        <a:xfrm>
          <a:off x="11932708" y="49911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7" name="テキスト ボックス 6">
          <a:extLst>
            <a:ext uri="{FF2B5EF4-FFF2-40B4-BE49-F238E27FC236}">
              <a16:creationId xmlns:a16="http://schemas.microsoft.com/office/drawing/2014/main" id="{EEF4429D-BE24-4097-BF89-D8DD5FC2038C}"/>
            </a:ext>
          </a:extLst>
        </xdr:cNvPr>
        <xdr:cNvSpPr txBox="1"/>
      </xdr:nvSpPr>
      <xdr:spPr>
        <a:xfrm>
          <a:off x="11932708" y="49911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8" name="テキスト ボックス 7">
          <a:extLst>
            <a:ext uri="{FF2B5EF4-FFF2-40B4-BE49-F238E27FC236}">
              <a16:creationId xmlns:a16="http://schemas.microsoft.com/office/drawing/2014/main" id="{C979AB11-44C8-458F-91E9-5883EDA4D8EB}"/>
            </a:ext>
          </a:extLst>
        </xdr:cNvPr>
        <xdr:cNvSpPr txBox="1"/>
      </xdr:nvSpPr>
      <xdr:spPr>
        <a:xfrm>
          <a:off x="11932708" y="49911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9" name="テキスト ボックス 8">
          <a:extLst>
            <a:ext uri="{FF2B5EF4-FFF2-40B4-BE49-F238E27FC236}">
              <a16:creationId xmlns:a16="http://schemas.microsoft.com/office/drawing/2014/main" id="{FDD31554-6107-4994-910E-F812286BB3D3}"/>
            </a:ext>
          </a:extLst>
        </xdr:cNvPr>
        <xdr:cNvSpPr txBox="1"/>
      </xdr:nvSpPr>
      <xdr:spPr>
        <a:xfrm>
          <a:off x="11932708" y="49911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10" name="テキスト ボックス 9">
          <a:extLst>
            <a:ext uri="{FF2B5EF4-FFF2-40B4-BE49-F238E27FC236}">
              <a16:creationId xmlns:a16="http://schemas.microsoft.com/office/drawing/2014/main" id="{91D3EF44-30F0-4894-BC02-E3CC6BAF5A19}"/>
            </a:ext>
          </a:extLst>
        </xdr:cNvPr>
        <xdr:cNvSpPr txBox="1"/>
      </xdr:nvSpPr>
      <xdr:spPr>
        <a:xfrm>
          <a:off x="11932708" y="49911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11" name="テキスト ボックス 10">
          <a:extLst>
            <a:ext uri="{FF2B5EF4-FFF2-40B4-BE49-F238E27FC236}">
              <a16:creationId xmlns:a16="http://schemas.microsoft.com/office/drawing/2014/main" id="{02EB6FFC-3611-4E7B-8375-19DAB9C34C8A}"/>
            </a:ext>
          </a:extLst>
        </xdr:cNvPr>
        <xdr:cNvSpPr txBox="1"/>
      </xdr:nvSpPr>
      <xdr:spPr>
        <a:xfrm>
          <a:off x="11932708" y="49911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12" name="テキスト ボックス 11">
          <a:extLst>
            <a:ext uri="{FF2B5EF4-FFF2-40B4-BE49-F238E27FC236}">
              <a16:creationId xmlns:a16="http://schemas.microsoft.com/office/drawing/2014/main" id="{6DEDB74E-6458-44E3-8CB5-0097312AB786}"/>
            </a:ext>
          </a:extLst>
        </xdr:cNvPr>
        <xdr:cNvSpPr txBox="1"/>
      </xdr:nvSpPr>
      <xdr:spPr>
        <a:xfrm>
          <a:off x="11932708" y="49911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13" name="テキスト ボックス 12">
          <a:extLst>
            <a:ext uri="{FF2B5EF4-FFF2-40B4-BE49-F238E27FC236}">
              <a16:creationId xmlns:a16="http://schemas.microsoft.com/office/drawing/2014/main" id="{321A67AA-F5BC-4260-9CE3-251594C3018E}"/>
            </a:ext>
          </a:extLst>
        </xdr:cNvPr>
        <xdr:cNvSpPr txBox="1"/>
      </xdr:nvSpPr>
      <xdr:spPr>
        <a:xfrm>
          <a:off x="11932708" y="49911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14" name="テキスト ボックス 13">
          <a:extLst>
            <a:ext uri="{FF2B5EF4-FFF2-40B4-BE49-F238E27FC236}">
              <a16:creationId xmlns:a16="http://schemas.microsoft.com/office/drawing/2014/main" id="{DEDD8069-5A0C-444C-A80F-CD492D2BB968}"/>
            </a:ext>
          </a:extLst>
        </xdr:cNvPr>
        <xdr:cNvSpPr txBox="1"/>
      </xdr:nvSpPr>
      <xdr:spPr>
        <a:xfrm>
          <a:off x="11932708" y="49911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15" name="テキスト ボックス 14">
          <a:extLst>
            <a:ext uri="{FF2B5EF4-FFF2-40B4-BE49-F238E27FC236}">
              <a16:creationId xmlns:a16="http://schemas.microsoft.com/office/drawing/2014/main" id="{82F27087-63B9-434B-813F-873E797E79DA}"/>
            </a:ext>
          </a:extLst>
        </xdr:cNvPr>
        <xdr:cNvSpPr txBox="1"/>
      </xdr:nvSpPr>
      <xdr:spPr>
        <a:xfrm>
          <a:off x="11932708" y="49911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16" name="テキスト ボックス 15">
          <a:extLst>
            <a:ext uri="{FF2B5EF4-FFF2-40B4-BE49-F238E27FC236}">
              <a16:creationId xmlns:a16="http://schemas.microsoft.com/office/drawing/2014/main" id="{930F6229-AEA1-4D79-87B0-BBE974B38271}"/>
            </a:ext>
          </a:extLst>
        </xdr:cNvPr>
        <xdr:cNvSpPr txBox="1"/>
      </xdr:nvSpPr>
      <xdr:spPr>
        <a:xfrm>
          <a:off x="11932708" y="49911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17" name="テキスト ボックス 16">
          <a:extLst>
            <a:ext uri="{FF2B5EF4-FFF2-40B4-BE49-F238E27FC236}">
              <a16:creationId xmlns:a16="http://schemas.microsoft.com/office/drawing/2014/main" id="{5966DCFC-B5A3-441C-94F1-2554807957D2}"/>
            </a:ext>
          </a:extLst>
        </xdr:cNvPr>
        <xdr:cNvSpPr txBox="1"/>
      </xdr:nvSpPr>
      <xdr:spPr>
        <a:xfrm>
          <a:off x="11932708" y="49911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18" name="テキスト ボックス 17">
          <a:extLst>
            <a:ext uri="{FF2B5EF4-FFF2-40B4-BE49-F238E27FC236}">
              <a16:creationId xmlns:a16="http://schemas.microsoft.com/office/drawing/2014/main" id="{51881FC2-97CA-481E-8C2E-4C51632B6882}"/>
            </a:ext>
          </a:extLst>
        </xdr:cNvPr>
        <xdr:cNvSpPr txBox="1"/>
      </xdr:nvSpPr>
      <xdr:spPr>
        <a:xfrm>
          <a:off x="11932708" y="49911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19" name="テキスト ボックス 18">
          <a:extLst>
            <a:ext uri="{FF2B5EF4-FFF2-40B4-BE49-F238E27FC236}">
              <a16:creationId xmlns:a16="http://schemas.microsoft.com/office/drawing/2014/main" id="{68F065BD-D061-4286-9BB8-1EE18210057D}"/>
            </a:ext>
          </a:extLst>
        </xdr:cNvPr>
        <xdr:cNvSpPr txBox="1"/>
      </xdr:nvSpPr>
      <xdr:spPr>
        <a:xfrm>
          <a:off x="11932708" y="49911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20" name="テキスト ボックス 19">
          <a:extLst>
            <a:ext uri="{FF2B5EF4-FFF2-40B4-BE49-F238E27FC236}">
              <a16:creationId xmlns:a16="http://schemas.microsoft.com/office/drawing/2014/main" id="{A92A8EB1-D98D-4F83-917E-E161C58C7236}"/>
            </a:ext>
          </a:extLst>
        </xdr:cNvPr>
        <xdr:cNvSpPr txBox="1"/>
      </xdr:nvSpPr>
      <xdr:spPr>
        <a:xfrm>
          <a:off x="11932708" y="49911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21" name="テキスト ボックス 20">
          <a:extLst>
            <a:ext uri="{FF2B5EF4-FFF2-40B4-BE49-F238E27FC236}">
              <a16:creationId xmlns:a16="http://schemas.microsoft.com/office/drawing/2014/main" id="{A82F1044-E513-4E34-AD5C-D09DA525CF44}"/>
            </a:ext>
          </a:extLst>
        </xdr:cNvPr>
        <xdr:cNvSpPr txBox="1"/>
      </xdr:nvSpPr>
      <xdr:spPr>
        <a:xfrm>
          <a:off x="11932708" y="49911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22" name="テキスト ボックス 21">
          <a:extLst>
            <a:ext uri="{FF2B5EF4-FFF2-40B4-BE49-F238E27FC236}">
              <a16:creationId xmlns:a16="http://schemas.microsoft.com/office/drawing/2014/main" id="{8B68B374-833D-4260-99F5-43220AFC14C7}"/>
            </a:ext>
          </a:extLst>
        </xdr:cNvPr>
        <xdr:cNvSpPr txBox="1"/>
      </xdr:nvSpPr>
      <xdr:spPr>
        <a:xfrm>
          <a:off x="11932708" y="49911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23" name="テキスト ボックス 22">
          <a:extLst>
            <a:ext uri="{FF2B5EF4-FFF2-40B4-BE49-F238E27FC236}">
              <a16:creationId xmlns:a16="http://schemas.microsoft.com/office/drawing/2014/main" id="{0F079C76-3233-49C1-BBC5-598271C0E2EF}"/>
            </a:ext>
          </a:extLst>
        </xdr:cNvPr>
        <xdr:cNvSpPr txBox="1"/>
      </xdr:nvSpPr>
      <xdr:spPr>
        <a:xfrm>
          <a:off x="11932708" y="49911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24" name="テキスト ボックス 23">
          <a:extLst>
            <a:ext uri="{FF2B5EF4-FFF2-40B4-BE49-F238E27FC236}">
              <a16:creationId xmlns:a16="http://schemas.microsoft.com/office/drawing/2014/main" id="{2DF36EA7-3B22-4421-A96B-A4852E90B0C6}"/>
            </a:ext>
          </a:extLst>
        </xdr:cNvPr>
        <xdr:cNvSpPr txBox="1"/>
      </xdr:nvSpPr>
      <xdr:spPr>
        <a:xfrm>
          <a:off x="11932708" y="49911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25" name="テキスト ボックス 24">
          <a:extLst>
            <a:ext uri="{FF2B5EF4-FFF2-40B4-BE49-F238E27FC236}">
              <a16:creationId xmlns:a16="http://schemas.microsoft.com/office/drawing/2014/main" id="{4E6D8A5F-D5ED-40CB-A810-0BC707D4C089}"/>
            </a:ext>
          </a:extLst>
        </xdr:cNvPr>
        <xdr:cNvSpPr txBox="1"/>
      </xdr:nvSpPr>
      <xdr:spPr>
        <a:xfrm>
          <a:off x="11932708" y="49911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26" name="テキスト ボックス 25">
          <a:extLst>
            <a:ext uri="{FF2B5EF4-FFF2-40B4-BE49-F238E27FC236}">
              <a16:creationId xmlns:a16="http://schemas.microsoft.com/office/drawing/2014/main" id="{E2C41A95-4488-4FF9-B0FA-F8418F4499DD}"/>
            </a:ext>
          </a:extLst>
        </xdr:cNvPr>
        <xdr:cNvSpPr txBox="1"/>
      </xdr:nvSpPr>
      <xdr:spPr>
        <a:xfrm>
          <a:off x="11932708" y="49911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27" name="テキスト ボックス 26">
          <a:extLst>
            <a:ext uri="{FF2B5EF4-FFF2-40B4-BE49-F238E27FC236}">
              <a16:creationId xmlns:a16="http://schemas.microsoft.com/office/drawing/2014/main" id="{5A1CED64-44B5-4111-8693-E874061C928E}"/>
            </a:ext>
          </a:extLst>
        </xdr:cNvPr>
        <xdr:cNvSpPr txBox="1"/>
      </xdr:nvSpPr>
      <xdr:spPr>
        <a:xfrm>
          <a:off x="11932708" y="49911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28" name="テキスト ボックス 27">
          <a:extLst>
            <a:ext uri="{FF2B5EF4-FFF2-40B4-BE49-F238E27FC236}">
              <a16:creationId xmlns:a16="http://schemas.microsoft.com/office/drawing/2014/main" id="{155D7A88-CA37-41F3-803B-B7208AE06948}"/>
            </a:ext>
          </a:extLst>
        </xdr:cNvPr>
        <xdr:cNvSpPr txBox="1"/>
      </xdr:nvSpPr>
      <xdr:spPr>
        <a:xfrm>
          <a:off x="11932708" y="49911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29" name="テキスト ボックス 28">
          <a:extLst>
            <a:ext uri="{FF2B5EF4-FFF2-40B4-BE49-F238E27FC236}">
              <a16:creationId xmlns:a16="http://schemas.microsoft.com/office/drawing/2014/main" id="{B12DE5AF-9FEC-49CF-8432-FBDF24ACEF16}"/>
            </a:ext>
          </a:extLst>
        </xdr:cNvPr>
        <xdr:cNvSpPr txBox="1"/>
      </xdr:nvSpPr>
      <xdr:spPr>
        <a:xfrm>
          <a:off x="11932708" y="49911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30" name="テキスト ボックス 29">
          <a:extLst>
            <a:ext uri="{FF2B5EF4-FFF2-40B4-BE49-F238E27FC236}">
              <a16:creationId xmlns:a16="http://schemas.microsoft.com/office/drawing/2014/main" id="{D6D17CF3-6939-4A88-B9F3-F4A1D262CAAA}"/>
            </a:ext>
          </a:extLst>
        </xdr:cNvPr>
        <xdr:cNvSpPr txBox="1"/>
      </xdr:nvSpPr>
      <xdr:spPr>
        <a:xfrm>
          <a:off x="11932708" y="49911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31" name="テキスト ボックス 30">
          <a:extLst>
            <a:ext uri="{FF2B5EF4-FFF2-40B4-BE49-F238E27FC236}">
              <a16:creationId xmlns:a16="http://schemas.microsoft.com/office/drawing/2014/main" id="{758C3ACC-078F-4FDA-9EC5-AB69BAE0BF41}"/>
            </a:ext>
          </a:extLst>
        </xdr:cNvPr>
        <xdr:cNvSpPr txBox="1"/>
      </xdr:nvSpPr>
      <xdr:spPr>
        <a:xfrm>
          <a:off x="11932708" y="49911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32" name="テキスト ボックス 31">
          <a:extLst>
            <a:ext uri="{FF2B5EF4-FFF2-40B4-BE49-F238E27FC236}">
              <a16:creationId xmlns:a16="http://schemas.microsoft.com/office/drawing/2014/main" id="{9FEEEB6A-1E9C-4B2D-8DB9-2E524E8F6FC0}"/>
            </a:ext>
          </a:extLst>
        </xdr:cNvPr>
        <xdr:cNvSpPr txBox="1"/>
      </xdr:nvSpPr>
      <xdr:spPr>
        <a:xfrm>
          <a:off x="11932708" y="49911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33" name="テキスト ボックス 32">
          <a:extLst>
            <a:ext uri="{FF2B5EF4-FFF2-40B4-BE49-F238E27FC236}">
              <a16:creationId xmlns:a16="http://schemas.microsoft.com/office/drawing/2014/main" id="{1B06E4E3-BC4F-47A5-8062-38F406D4433B}"/>
            </a:ext>
          </a:extLst>
        </xdr:cNvPr>
        <xdr:cNvSpPr txBox="1"/>
      </xdr:nvSpPr>
      <xdr:spPr>
        <a:xfrm>
          <a:off x="11932708" y="49911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34" name="テキスト ボックス 33">
          <a:extLst>
            <a:ext uri="{FF2B5EF4-FFF2-40B4-BE49-F238E27FC236}">
              <a16:creationId xmlns:a16="http://schemas.microsoft.com/office/drawing/2014/main" id="{5CA40396-8D3E-4F4A-8019-6FD61240370D}"/>
            </a:ext>
          </a:extLst>
        </xdr:cNvPr>
        <xdr:cNvSpPr txBox="1"/>
      </xdr:nvSpPr>
      <xdr:spPr>
        <a:xfrm>
          <a:off x="11932708" y="49911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35" name="テキスト ボックス 34">
          <a:extLst>
            <a:ext uri="{FF2B5EF4-FFF2-40B4-BE49-F238E27FC236}">
              <a16:creationId xmlns:a16="http://schemas.microsoft.com/office/drawing/2014/main" id="{6743A957-C868-4DAD-8395-F324E48A7F7A}"/>
            </a:ext>
          </a:extLst>
        </xdr:cNvPr>
        <xdr:cNvSpPr txBox="1"/>
      </xdr:nvSpPr>
      <xdr:spPr>
        <a:xfrm>
          <a:off x="11932708" y="49911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36" name="テキスト ボックス 35">
          <a:extLst>
            <a:ext uri="{FF2B5EF4-FFF2-40B4-BE49-F238E27FC236}">
              <a16:creationId xmlns:a16="http://schemas.microsoft.com/office/drawing/2014/main" id="{84024526-2604-4BF2-808C-F50B13965CD8}"/>
            </a:ext>
          </a:extLst>
        </xdr:cNvPr>
        <xdr:cNvSpPr txBox="1"/>
      </xdr:nvSpPr>
      <xdr:spPr>
        <a:xfrm>
          <a:off x="11932708" y="49911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37" name="テキスト ボックス 36">
          <a:extLst>
            <a:ext uri="{FF2B5EF4-FFF2-40B4-BE49-F238E27FC236}">
              <a16:creationId xmlns:a16="http://schemas.microsoft.com/office/drawing/2014/main" id="{BA88C56C-C13C-4CDC-9558-6A3266456B09}"/>
            </a:ext>
          </a:extLst>
        </xdr:cNvPr>
        <xdr:cNvSpPr txBox="1"/>
      </xdr:nvSpPr>
      <xdr:spPr>
        <a:xfrm>
          <a:off x="11932708" y="49911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38" name="テキスト ボックス 37">
          <a:extLst>
            <a:ext uri="{FF2B5EF4-FFF2-40B4-BE49-F238E27FC236}">
              <a16:creationId xmlns:a16="http://schemas.microsoft.com/office/drawing/2014/main" id="{CCDD75C7-1D2B-42E9-B745-2B1369958A92}"/>
            </a:ext>
          </a:extLst>
        </xdr:cNvPr>
        <xdr:cNvSpPr txBox="1"/>
      </xdr:nvSpPr>
      <xdr:spPr>
        <a:xfrm>
          <a:off x="11932708" y="49911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39" name="テキスト ボックス 38">
          <a:extLst>
            <a:ext uri="{FF2B5EF4-FFF2-40B4-BE49-F238E27FC236}">
              <a16:creationId xmlns:a16="http://schemas.microsoft.com/office/drawing/2014/main" id="{222F75E2-CD5B-47C7-943D-55835CA74187}"/>
            </a:ext>
          </a:extLst>
        </xdr:cNvPr>
        <xdr:cNvSpPr txBox="1"/>
      </xdr:nvSpPr>
      <xdr:spPr>
        <a:xfrm>
          <a:off x="11932708" y="49911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40" name="テキスト ボックス 39">
          <a:extLst>
            <a:ext uri="{FF2B5EF4-FFF2-40B4-BE49-F238E27FC236}">
              <a16:creationId xmlns:a16="http://schemas.microsoft.com/office/drawing/2014/main" id="{351C2630-5739-41AD-BBE4-968824FEB4A2}"/>
            </a:ext>
          </a:extLst>
        </xdr:cNvPr>
        <xdr:cNvSpPr txBox="1"/>
      </xdr:nvSpPr>
      <xdr:spPr>
        <a:xfrm>
          <a:off x="11932708" y="49911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41" name="テキスト ボックス 40">
          <a:extLst>
            <a:ext uri="{FF2B5EF4-FFF2-40B4-BE49-F238E27FC236}">
              <a16:creationId xmlns:a16="http://schemas.microsoft.com/office/drawing/2014/main" id="{15056E70-59CC-4E78-95DE-C626508B28A2}"/>
            </a:ext>
          </a:extLst>
        </xdr:cNvPr>
        <xdr:cNvSpPr txBox="1"/>
      </xdr:nvSpPr>
      <xdr:spPr>
        <a:xfrm>
          <a:off x="11932708" y="49911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42" name="テキスト ボックス 41">
          <a:extLst>
            <a:ext uri="{FF2B5EF4-FFF2-40B4-BE49-F238E27FC236}">
              <a16:creationId xmlns:a16="http://schemas.microsoft.com/office/drawing/2014/main" id="{1D77390E-A721-42FA-9B1A-3F1C2BE55036}"/>
            </a:ext>
          </a:extLst>
        </xdr:cNvPr>
        <xdr:cNvSpPr txBox="1"/>
      </xdr:nvSpPr>
      <xdr:spPr>
        <a:xfrm>
          <a:off x="11932708" y="49911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43" name="テキスト ボックス 42">
          <a:extLst>
            <a:ext uri="{FF2B5EF4-FFF2-40B4-BE49-F238E27FC236}">
              <a16:creationId xmlns:a16="http://schemas.microsoft.com/office/drawing/2014/main" id="{9097C17B-5993-4EEB-AFB5-48669037F229}"/>
            </a:ext>
          </a:extLst>
        </xdr:cNvPr>
        <xdr:cNvSpPr txBox="1"/>
      </xdr:nvSpPr>
      <xdr:spPr>
        <a:xfrm>
          <a:off x="11932708" y="49911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44" name="テキスト ボックス 43">
          <a:extLst>
            <a:ext uri="{FF2B5EF4-FFF2-40B4-BE49-F238E27FC236}">
              <a16:creationId xmlns:a16="http://schemas.microsoft.com/office/drawing/2014/main" id="{2747475F-0A90-4420-8A85-50A19AF5C7AD}"/>
            </a:ext>
          </a:extLst>
        </xdr:cNvPr>
        <xdr:cNvSpPr txBox="1"/>
      </xdr:nvSpPr>
      <xdr:spPr>
        <a:xfrm>
          <a:off x="11932708" y="49911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45" name="テキスト ボックス 44">
          <a:extLst>
            <a:ext uri="{FF2B5EF4-FFF2-40B4-BE49-F238E27FC236}">
              <a16:creationId xmlns:a16="http://schemas.microsoft.com/office/drawing/2014/main" id="{AF597074-70E1-4E3E-9135-054634B6D1E0}"/>
            </a:ext>
          </a:extLst>
        </xdr:cNvPr>
        <xdr:cNvSpPr txBox="1"/>
      </xdr:nvSpPr>
      <xdr:spPr>
        <a:xfrm>
          <a:off x="11932708" y="49911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46" name="テキスト ボックス 45">
          <a:extLst>
            <a:ext uri="{FF2B5EF4-FFF2-40B4-BE49-F238E27FC236}">
              <a16:creationId xmlns:a16="http://schemas.microsoft.com/office/drawing/2014/main" id="{111498FD-1033-4C4C-BCBB-28D1856BBFF3}"/>
            </a:ext>
          </a:extLst>
        </xdr:cNvPr>
        <xdr:cNvSpPr txBox="1"/>
      </xdr:nvSpPr>
      <xdr:spPr>
        <a:xfrm>
          <a:off x="11932708" y="49911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47" name="テキスト ボックス 46">
          <a:extLst>
            <a:ext uri="{FF2B5EF4-FFF2-40B4-BE49-F238E27FC236}">
              <a16:creationId xmlns:a16="http://schemas.microsoft.com/office/drawing/2014/main" id="{7093B910-FC4F-4804-8C9B-B76DED014671}"/>
            </a:ext>
          </a:extLst>
        </xdr:cNvPr>
        <xdr:cNvSpPr txBox="1"/>
      </xdr:nvSpPr>
      <xdr:spPr>
        <a:xfrm>
          <a:off x="11932708" y="49911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48" name="テキスト ボックス 47">
          <a:extLst>
            <a:ext uri="{FF2B5EF4-FFF2-40B4-BE49-F238E27FC236}">
              <a16:creationId xmlns:a16="http://schemas.microsoft.com/office/drawing/2014/main" id="{D552992A-C0F7-4C52-BCFB-3A0A6E9530C8}"/>
            </a:ext>
          </a:extLst>
        </xdr:cNvPr>
        <xdr:cNvSpPr txBox="1"/>
      </xdr:nvSpPr>
      <xdr:spPr>
        <a:xfrm>
          <a:off x="11932708" y="43195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49" name="テキスト ボックス 48">
          <a:extLst>
            <a:ext uri="{FF2B5EF4-FFF2-40B4-BE49-F238E27FC236}">
              <a16:creationId xmlns:a16="http://schemas.microsoft.com/office/drawing/2014/main" id="{4C73AE19-53AB-4342-A596-8AACDE15C28D}"/>
            </a:ext>
          </a:extLst>
        </xdr:cNvPr>
        <xdr:cNvSpPr txBox="1"/>
      </xdr:nvSpPr>
      <xdr:spPr>
        <a:xfrm>
          <a:off x="11932708" y="43195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50" name="テキスト ボックス 49">
          <a:extLst>
            <a:ext uri="{FF2B5EF4-FFF2-40B4-BE49-F238E27FC236}">
              <a16:creationId xmlns:a16="http://schemas.microsoft.com/office/drawing/2014/main" id="{18E3D639-4412-4852-A257-577CF4E86B08}"/>
            </a:ext>
          </a:extLst>
        </xdr:cNvPr>
        <xdr:cNvSpPr txBox="1"/>
      </xdr:nvSpPr>
      <xdr:spPr>
        <a:xfrm>
          <a:off x="11932708" y="43195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51" name="テキスト ボックス 50">
          <a:extLst>
            <a:ext uri="{FF2B5EF4-FFF2-40B4-BE49-F238E27FC236}">
              <a16:creationId xmlns:a16="http://schemas.microsoft.com/office/drawing/2014/main" id="{2497A128-9DB7-4B5F-9324-BF4345BFDEC0}"/>
            </a:ext>
          </a:extLst>
        </xdr:cNvPr>
        <xdr:cNvSpPr txBox="1"/>
      </xdr:nvSpPr>
      <xdr:spPr>
        <a:xfrm>
          <a:off x="11932708" y="43195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52" name="テキスト ボックス 51">
          <a:extLst>
            <a:ext uri="{FF2B5EF4-FFF2-40B4-BE49-F238E27FC236}">
              <a16:creationId xmlns:a16="http://schemas.microsoft.com/office/drawing/2014/main" id="{5E64EE94-E04C-443E-AEF3-D1337B3BEB27}"/>
            </a:ext>
          </a:extLst>
        </xdr:cNvPr>
        <xdr:cNvSpPr txBox="1"/>
      </xdr:nvSpPr>
      <xdr:spPr>
        <a:xfrm>
          <a:off x="11932708" y="43195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53" name="テキスト ボックス 52">
          <a:extLst>
            <a:ext uri="{FF2B5EF4-FFF2-40B4-BE49-F238E27FC236}">
              <a16:creationId xmlns:a16="http://schemas.microsoft.com/office/drawing/2014/main" id="{BB90B8B5-67C2-4AAF-B2A3-5AE904EA98B8}"/>
            </a:ext>
          </a:extLst>
        </xdr:cNvPr>
        <xdr:cNvSpPr txBox="1"/>
      </xdr:nvSpPr>
      <xdr:spPr>
        <a:xfrm>
          <a:off x="11932708" y="43195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54" name="テキスト ボックス 53">
          <a:extLst>
            <a:ext uri="{FF2B5EF4-FFF2-40B4-BE49-F238E27FC236}">
              <a16:creationId xmlns:a16="http://schemas.microsoft.com/office/drawing/2014/main" id="{E51900FE-0048-4EE1-82F3-B9FE05DA0CBD}"/>
            </a:ext>
          </a:extLst>
        </xdr:cNvPr>
        <xdr:cNvSpPr txBox="1"/>
      </xdr:nvSpPr>
      <xdr:spPr>
        <a:xfrm>
          <a:off x="11932708" y="43195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55" name="テキスト ボックス 54">
          <a:extLst>
            <a:ext uri="{FF2B5EF4-FFF2-40B4-BE49-F238E27FC236}">
              <a16:creationId xmlns:a16="http://schemas.microsoft.com/office/drawing/2014/main" id="{B96A31BA-2528-42DE-A715-2635E182ECDB}"/>
            </a:ext>
          </a:extLst>
        </xdr:cNvPr>
        <xdr:cNvSpPr txBox="1"/>
      </xdr:nvSpPr>
      <xdr:spPr>
        <a:xfrm>
          <a:off x="11932708" y="43195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56" name="テキスト ボックス 55">
          <a:extLst>
            <a:ext uri="{FF2B5EF4-FFF2-40B4-BE49-F238E27FC236}">
              <a16:creationId xmlns:a16="http://schemas.microsoft.com/office/drawing/2014/main" id="{D5F21AE6-99B7-4EE6-85B2-5306EB9F6540}"/>
            </a:ext>
          </a:extLst>
        </xdr:cNvPr>
        <xdr:cNvSpPr txBox="1"/>
      </xdr:nvSpPr>
      <xdr:spPr>
        <a:xfrm>
          <a:off x="11932708" y="43195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57" name="テキスト ボックス 56">
          <a:extLst>
            <a:ext uri="{FF2B5EF4-FFF2-40B4-BE49-F238E27FC236}">
              <a16:creationId xmlns:a16="http://schemas.microsoft.com/office/drawing/2014/main" id="{A8ABA760-38AC-4FC7-9541-8761ABD1086D}"/>
            </a:ext>
          </a:extLst>
        </xdr:cNvPr>
        <xdr:cNvSpPr txBox="1"/>
      </xdr:nvSpPr>
      <xdr:spPr>
        <a:xfrm>
          <a:off x="11932708" y="43195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58" name="テキスト ボックス 57">
          <a:extLst>
            <a:ext uri="{FF2B5EF4-FFF2-40B4-BE49-F238E27FC236}">
              <a16:creationId xmlns:a16="http://schemas.microsoft.com/office/drawing/2014/main" id="{FF3B0AD7-7D40-4DCA-990D-B3519F4F42F9}"/>
            </a:ext>
          </a:extLst>
        </xdr:cNvPr>
        <xdr:cNvSpPr txBox="1"/>
      </xdr:nvSpPr>
      <xdr:spPr>
        <a:xfrm>
          <a:off x="11932708" y="43195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59" name="テキスト ボックス 58">
          <a:extLst>
            <a:ext uri="{FF2B5EF4-FFF2-40B4-BE49-F238E27FC236}">
              <a16:creationId xmlns:a16="http://schemas.microsoft.com/office/drawing/2014/main" id="{0D316920-4E01-4816-A920-440BE99FAFDC}"/>
            </a:ext>
          </a:extLst>
        </xdr:cNvPr>
        <xdr:cNvSpPr txBox="1"/>
      </xdr:nvSpPr>
      <xdr:spPr>
        <a:xfrm>
          <a:off x="11932708" y="43195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60" name="テキスト ボックス 59">
          <a:extLst>
            <a:ext uri="{FF2B5EF4-FFF2-40B4-BE49-F238E27FC236}">
              <a16:creationId xmlns:a16="http://schemas.microsoft.com/office/drawing/2014/main" id="{D5EB5465-17F8-4454-A2E0-F5F768803982}"/>
            </a:ext>
          </a:extLst>
        </xdr:cNvPr>
        <xdr:cNvSpPr txBox="1"/>
      </xdr:nvSpPr>
      <xdr:spPr>
        <a:xfrm>
          <a:off x="11932708" y="43195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61" name="テキスト ボックス 60">
          <a:extLst>
            <a:ext uri="{FF2B5EF4-FFF2-40B4-BE49-F238E27FC236}">
              <a16:creationId xmlns:a16="http://schemas.microsoft.com/office/drawing/2014/main" id="{19EE1796-6C9A-4FE0-83C8-9090806A3A54}"/>
            </a:ext>
          </a:extLst>
        </xdr:cNvPr>
        <xdr:cNvSpPr txBox="1"/>
      </xdr:nvSpPr>
      <xdr:spPr>
        <a:xfrm>
          <a:off x="11932708" y="43195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62" name="テキスト ボックス 61">
          <a:extLst>
            <a:ext uri="{FF2B5EF4-FFF2-40B4-BE49-F238E27FC236}">
              <a16:creationId xmlns:a16="http://schemas.microsoft.com/office/drawing/2014/main" id="{10031C66-B8B6-449A-B605-C665E19B28C6}"/>
            </a:ext>
          </a:extLst>
        </xdr:cNvPr>
        <xdr:cNvSpPr txBox="1"/>
      </xdr:nvSpPr>
      <xdr:spPr>
        <a:xfrm>
          <a:off x="11932708" y="43195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63" name="テキスト ボックス 62">
          <a:extLst>
            <a:ext uri="{FF2B5EF4-FFF2-40B4-BE49-F238E27FC236}">
              <a16:creationId xmlns:a16="http://schemas.microsoft.com/office/drawing/2014/main" id="{4220C9F8-88C5-4FAB-875C-83573FE65FC8}"/>
            </a:ext>
          </a:extLst>
        </xdr:cNvPr>
        <xdr:cNvSpPr txBox="1"/>
      </xdr:nvSpPr>
      <xdr:spPr>
        <a:xfrm>
          <a:off x="11932708" y="43195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64" name="テキスト ボックス 63">
          <a:extLst>
            <a:ext uri="{FF2B5EF4-FFF2-40B4-BE49-F238E27FC236}">
              <a16:creationId xmlns:a16="http://schemas.microsoft.com/office/drawing/2014/main" id="{2AFC7E61-B9FD-49FC-99BF-A155ED466FFA}"/>
            </a:ext>
          </a:extLst>
        </xdr:cNvPr>
        <xdr:cNvSpPr txBox="1"/>
      </xdr:nvSpPr>
      <xdr:spPr>
        <a:xfrm>
          <a:off x="11932708" y="43195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65" name="テキスト ボックス 64">
          <a:extLst>
            <a:ext uri="{FF2B5EF4-FFF2-40B4-BE49-F238E27FC236}">
              <a16:creationId xmlns:a16="http://schemas.microsoft.com/office/drawing/2014/main" id="{E027194D-039C-49A7-A84F-2CECB3C2A866}"/>
            </a:ext>
          </a:extLst>
        </xdr:cNvPr>
        <xdr:cNvSpPr txBox="1"/>
      </xdr:nvSpPr>
      <xdr:spPr>
        <a:xfrm>
          <a:off x="11932708" y="43195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66" name="テキスト ボックス 65">
          <a:extLst>
            <a:ext uri="{FF2B5EF4-FFF2-40B4-BE49-F238E27FC236}">
              <a16:creationId xmlns:a16="http://schemas.microsoft.com/office/drawing/2014/main" id="{48A23E70-370A-4599-973C-AA88BF14383A}"/>
            </a:ext>
          </a:extLst>
        </xdr:cNvPr>
        <xdr:cNvSpPr txBox="1"/>
      </xdr:nvSpPr>
      <xdr:spPr>
        <a:xfrm>
          <a:off x="11932708" y="43195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67" name="テキスト ボックス 66">
          <a:extLst>
            <a:ext uri="{FF2B5EF4-FFF2-40B4-BE49-F238E27FC236}">
              <a16:creationId xmlns:a16="http://schemas.microsoft.com/office/drawing/2014/main" id="{91AFB732-3536-417B-9CF5-A13618D5739E}"/>
            </a:ext>
          </a:extLst>
        </xdr:cNvPr>
        <xdr:cNvSpPr txBox="1"/>
      </xdr:nvSpPr>
      <xdr:spPr>
        <a:xfrm>
          <a:off x="11932708" y="43195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68" name="テキスト ボックス 67">
          <a:extLst>
            <a:ext uri="{FF2B5EF4-FFF2-40B4-BE49-F238E27FC236}">
              <a16:creationId xmlns:a16="http://schemas.microsoft.com/office/drawing/2014/main" id="{2D328B3F-19C2-4A20-8DAC-AE089A2BAFEB}"/>
            </a:ext>
          </a:extLst>
        </xdr:cNvPr>
        <xdr:cNvSpPr txBox="1"/>
      </xdr:nvSpPr>
      <xdr:spPr>
        <a:xfrm>
          <a:off x="11932708" y="43195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69" name="テキスト ボックス 68">
          <a:extLst>
            <a:ext uri="{FF2B5EF4-FFF2-40B4-BE49-F238E27FC236}">
              <a16:creationId xmlns:a16="http://schemas.microsoft.com/office/drawing/2014/main" id="{01A44FFD-B1C2-4681-9154-A798A5163137}"/>
            </a:ext>
          </a:extLst>
        </xdr:cNvPr>
        <xdr:cNvSpPr txBox="1"/>
      </xdr:nvSpPr>
      <xdr:spPr>
        <a:xfrm>
          <a:off x="11932708" y="43195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70" name="テキスト ボックス 69">
          <a:extLst>
            <a:ext uri="{FF2B5EF4-FFF2-40B4-BE49-F238E27FC236}">
              <a16:creationId xmlns:a16="http://schemas.microsoft.com/office/drawing/2014/main" id="{7A608DF8-8F58-4383-B767-0F9A9D996CA9}"/>
            </a:ext>
          </a:extLst>
        </xdr:cNvPr>
        <xdr:cNvSpPr txBox="1"/>
      </xdr:nvSpPr>
      <xdr:spPr>
        <a:xfrm>
          <a:off x="11932708" y="43195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71" name="テキスト ボックス 70">
          <a:extLst>
            <a:ext uri="{FF2B5EF4-FFF2-40B4-BE49-F238E27FC236}">
              <a16:creationId xmlns:a16="http://schemas.microsoft.com/office/drawing/2014/main" id="{25C0CC45-F5CF-4295-A88B-1AB54AFD35DF}"/>
            </a:ext>
          </a:extLst>
        </xdr:cNvPr>
        <xdr:cNvSpPr txBox="1"/>
      </xdr:nvSpPr>
      <xdr:spPr>
        <a:xfrm>
          <a:off x="11932708" y="43195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72" name="テキスト ボックス 71">
          <a:extLst>
            <a:ext uri="{FF2B5EF4-FFF2-40B4-BE49-F238E27FC236}">
              <a16:creationId xmlns:a16="http://schemas.microsoft.com/office/drawing/2014/main" id="{33B0789D-E027-4B0D-B4FC-76D05D8AA134}"/>
            </a:ext>
          </a:extLst>
        </xdr:cNvPr>
        <xdr:cNvSpPr txBox="1"/>
      </xdr:nvSpPr>
      <xdr:spPr>
        <a:xfrm>
          <a:off x="11932708" y="43195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73" name="テキスト ボックス 72">
          <a:extLst>
            <a:ext uri="{FF2B5EF4-FFF2-40B4-BE49-F238E27FC236}">
              <a16:creationId xmlns:a16="http://schemas.microsoft.com/office/drawing/2014/main" id="{FDE52D9C-74A4-4200-8F84-6E5913CC6E4B}"/>
            </a:ext>
          </a:extLst>
        </xdr:cNvPr>
        <xdr:cNvSpPr txBox="1"/>
      </xdr:nvSpPr>
      <xdr:spPr>
        <a:xfrm>
          <a:off x="11932708" y="43195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74" name="テキスト ボックス 73">
          <a:extLst>
            <a:ext uri="{FF2B5EF4-FFF2-40B4-BE49-F238E27FC236}">
              <a16:creationId xmlns:a16="http://schemas.microsoft.com/office/drawing/2014/main" id="{ACDF723C-A2BC-4C81-B5A7-7030BD34CD7B}"/>
            </a:ext>
          </a:extLst>
        </xdr:cNvPr>
        <xdr:cNvSpPr txBox="1"/>
      </xdr:nvSpPr>
      <xdr:spPr>
        <a:xfrm>
          <a:off x="11932708" y="43195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75" name="テキスト ボックス 74">
          <a:extLst>
            <a:ext uri="{FF2B5EF4-FFF2-40B4-BE49-F238E27FC236}">
              <a16:creationId xmlns:a16="http://schemas.microsoft.com/office/drawing/2014/main" id="{9CE4B172-C19D-4A1B-843F-2CF24E6F24B1}"/>
            </a:ext>
          </a:extLst>
        </xdr:cNvPr>
        <xdr:cNvSpPr txBox="1"/>
      </xdr:nvSpPr>
      <xdr:spPr>
        <a:xfrm>
          <a:off x="11932708" y="43195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76" name="テキスト ボックス 75">
          <a:extLst>
            <a:ext uri="{FF2B5EF4-FFF2-40B4-BE49-F238E27FC236}">
              <a16:creationId xmlns:a16="http://schemas.microsoft.com/office/drawing/2014/main" id="{3D36E2EC-C227-439A-ADFE-C1BE2317C903}"/>
            </a:ext>
          </a:extLst>
        </xdr:cNvPr>
        <xdr:cNvSpPr txBox="1"/>
      </xdr:nvSpPr>
      <xdr:spPr>
        <a:xfrm>
          <a:off x="11932708" y="43195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77" name="テキスト ボックス 76">
          <a:extLst>
            <a:ext uri="{FF2B5EF4-FFF2-40B4-BE49-F238E27FC236}">
              <a16:creationId xmlns:a16="http://schemas.microsoft.com/office/drawing/2014/main" id="{066F9A0B-F794-4B0B-8943-A1CAB9454288}"/>
            </a:ext>
          </a:extLst>
        </xdr:cNvPr>
        <xdr:cNvSpPr txBox="1"/>
      </xdr:nvSpPr>
      <xdr:spPr>
        <a:xfrm>
          <a:off x="11932708" y="43195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78" name="テキスト ボックス 77">
          <a:extLst>
            <a:ext uri="{FF2B5EF4-FFF2-40B4-BE49-F238E27FC236}">
              <a16:creationId xmlns:a16="http://schemas.microsoft.com/office/drawing/2014/main" id="{7F7E613B-DF33-4AB7-A317-D27DF3665F38}"/>
            </a:ext>
          </a:extLst>
        </xdr:cNvPr>
        <xdr:cNvSpPr txBox="1"/>
      </xdr:nvSpPr>
      <xdr:spPr>
        <a:xfrm>
          <a:off x="11932708" y="43195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79" name="テキスト ボックス 78">
          <a:extLst>
            <a:ext uri="{FF2B5EF4-FFF2-40B4-BE49-F238E27FC236}">
              <a16:creationId xmlns:a16="http://schemas.microsoft.com/office/drawing/2014/main" id="{9245B562-967F-4980-8CD7-B72ED6A6A379}"/>
            </a:ext>
          </a:extLst>
        </xdr:cNvPr>
        <xdr:cNvSpPr txBox="1"/>
      </xdr:nvSpPr>
      <xdr:spPr>
        <a:xfrm>
          <a:off x="11932708" y="43195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80" name="テキスト ボックス 79">
          <a:extLst>
            <a:ext uri="{FF2B5EF4-FFF2-40B4-BE49-F238E27FC236}">
              <a16:creationId xmlns:a16="http://schemas.microsoft.com/office/drawing/2014/main" id="{F0580073-442F-4DBA-8E5C-0BE42D36175F}"/>
            </a:ext>
          </a:extLst>
        </xdr:cNvPr>
        <xdr:cNvSpPr txBox="1"/>
      </xdr:nvSpPr>
      <xdr:spPr>
        <a:xfrm>
          <a:off x="11932708" y="43195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81" name="テキスト ボックス 80">
          <a:extLst>
            <a:ext uri="{FF2B5EF4-FFF2-40B4-BE49-F238E27FC236}">
              <a16:creationId xmlns:a16="http://schemas.microsoft.com/office/drawing/2014/main" id="{38A75CE1-A929-4D11-8EC5-BD631AC289A6}"/>
            </a:ext>
          </a:extLst>
        </xdr:cNvPr>
        <xdr:cNvSpPr txBox="1"/>
      </xdr:nvSpPr>
      <xdr:spPr>
        <a:xfrm>
          <a:off x="11932708" y="43195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82" name="テキスト ボックス 81">
          <a:extLst>
            <a:ext uri="{FF2B5EF4-FFF2-40B4-BE49-F238E27FC236}">
              <a16:creationId xmlns:a16="http://schemas.microsoft.com/office/drawing/2014/main" id="{292A2FD4-9BB5-410B-B9B2-0D8884B36CDD}"/>
            </a:ext>
          </a:extLst>
        </xdr:cNvPr>
        <xdr:cNvSpPr txBox="1"/>
      </xdr:nvSpPr>
      <xdr:spPr>
        <a:xfrm>
          <a:off x="11932708" y="43195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83" name="テキスト ボックス 82">
          <a:extLst>
            <a:ext uri="{FF2B5EF4-FFF2-40B4-BE49-F238E27FC236}">
              <a16:creationId xmlns:a16="http://schemas.microsoft.com/office/drawing/2014/main" id="{1DA6DB3A-81D5-4C78-9638-DBAB8CAA0E89}"/>
            </a:ext>
          </a:extLst>
        </xdr:cNvPr>
        <xdr:cNvSpPr txBox="1"/>
      </xdr:nvSpPr>
      <xdr:spPr>
        <a:xfrm>
          <a:off x="11932708" y="43195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84" name="テキスト ボックス 83">
          <a:extLst>
            <a:ext uri="{FF2B5EF4-FFF2-40B4-BE49-F238E27FC236}">
              <a16:creationId xmlns:a16="http://schemas.microsoft.com/office/drawing/2014/main" id="{C884BB14-2F84-4152-B14E-97349140DCFD}"/>
            </a:ext>
          </a:extLst>
        </xdr:cNvPr>
        <xdr:cNvSpPr txBox="1"/>
      </xdr:nvSpPr>
      <xdr:spPr>
        <a:xfrm>
          <a:off x="11932708" y="43195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85" name="テキスト ボックス 84">
          <a:extLst>
            <a:ext uri="{FF2B5EF4-FFF2-40B4-BE49-F238E27FC236}">
              <a16:creationId xmlns:a16="http://schemas.microsoft.com/office/drawing/2014/main" id="{A478C069-2C88-4E0E-8571-2EBF108F574D}"/>
            </a:ext>
          </a:extLst>
        </xdr:cNvPr>
        <xdr:cNvSpPr txBox="1"/>
      </xdr:nvSpPr>
      <xdr:spPr>
        <a:xfrm>
          <a:off x="11932708" y="43195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86" name="テキスト ボックス 85">
          <a:extLst>
            <a:ext uri="{FF2B5EF4-FFF2-40B4-BE49-F238E27FC236}">
              <a16:creationId xmlns:a16="http://schemas.microsoft.com/office/drawing/2014/main" id="{B5FF32B6-2731-42D4-BAEB-B347CB7F4A59}"/>
            </a:ext>
          </a:extLst>
        </xdr:cNvPr>
        <xdr:cNvSpPr txBox="1"/>
      </xdr:nvSpPr>
      <xdr:spPr>
        <a:xfrm>
          <a:off x="11932708" y="43195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87" name="テキスト ボックス 86">
          <a:extLst>
            <a:ext uri="{FF2B5EF4-FFF2-40B4-BE49-F238E27FC236}">
              <a16:creationId xmlns:a16="http://schemas.microsoft.com/office/drawing/2014/main" id="{87DCC84D-6CE4-4738-9B27-302EA8A07C55}"/>
            </a:ext>
          </a:extLst>
        </xdr:cNvPr>
        <xdr:cNvSpPr txBox="1"/>
      </xdr:nvSpPr>
      <xdr:spPr>
        <a:xfrm>
          <a:off x="11932708" y="43195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88" name="テキスト ボックス 87">
          <a:extLst>
            <a:ext uri="{FF2B5EF4-FFF2-40B4-BE49-F238E27FC236}">
              <a16:creationId xmlns:a16="http://schemas.microsoft.com/office/drawing/2014/main" id="{59B59DB6-9E02-4B38-BA76-021354B7B786}"/>
            </a:ext>
          </a:extLst>
        </xdr:cNvPr>
        <xdr:cNvSpPr txBox="1"/>
      </xdr:nvSpPr>
      <xdr:spPr>
        <a:xfrm>
          <a:off x="11932708" y="43195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89" name="テキスト ボックス 88">
          <a:extLst>
            <a:ext uri="{FF2B5EF4-FFF2-40B4-BE49-F238E27FC236}">
              <a16:creationId xmlns:a16="http://schemas.microsoft.com/office/drawing/2014/main" id="{318B97AD-11F8-428C-B80C-AE783044F8DD}"/>
            </a:ext>
          </a:extLst>
        </xdr:cNvPr>
        <xdr:cNvSpPr txBox="1"/>
      </xdr:nvSpPr>
      <xdr:spPr>
        <a:xfrm>
          <a:off x="11932708" y="43195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90" name="テキスト ボックス 89">
          <a:extLst>
            <a:ext uri="{FF2B5EF4-FFF2-40B4-BE49-F238E27FC236}">
              <a16:creationId xmlns:a16="http://schemas.microsoft.com/office/drawing/2014/main" id="{39F359E4-742C-47B5-90D4-D25F06449298}"/>
            </a:ext>
          </a:extLst>
        </xdr:cNvPr>
        <xdr:cNvSpPr txBox="1"/>
      </xdr:nvSpPr>
      <xdr:spPr>
        <a:xfrm>
          <a:off x="11932708" y="43195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91" name="テキスト ボックス 90">
          <a:extLst>
            <a:ext uri="{FF2B5EF4-FFF2-40B4-BE49-F238E27FC236}">
              <a16:creationId xmlns:a16="http://schemas.microsoft.com/office/drawing/2014/main" id="{FAF67C9E-F401-4504-AABC-FB09E1CA2525}"/>
            </a:ext>
          </a:extLst>
        </xdr:cNvPr>
        <xdr:cNvSpPr txBox="1"/>
      </xdr:nvSpPr>
      <xdr:spPr>
        <a:xfrm>
          <a:off x="11932708" y="43195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92" name="テキスト ボックス 91">
          <a:extLst>
            <a:ext uri="{FF2B5EF4-FFF2-40B4-BE49-F238E27FC236}">
              <a16:creationId xmlns:a16="http://schemas.microsoft.com/office/drawing/2014/main" id="{33BE457F-9E24-45F8-9896-0B0D100EEBA9}"/>
            </a:ext>
          </a:extLst>
        </xdr:cNvPr>
        <xdr:cNvSpPr txBox="1"/>
      </xdr:nvSpPr>
      <xdr:spPr>
        <a:xfrm>
          <a:off x="11932708" y="61283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93" name="テキスト ボックス 92">
          <a:extLst>
            <a:ext uri="{FF2B5EF4-FFF2-40B4-BE49-F238E27FC236}">
              <a16:creationId xmlns:a16="http://schemas.microsoft.com/office/drawing/2014/main" id="{22780F5E-71DA-43BB-B5D9-46AF7EC5F937}"/>
            </a:ext>
          </a:extLst>
        </xdr:cNvPr>
        <xdr:cNvSpPr txBox="1"/>
      </xdr:nvSpPr>
      <xdr:spPr>
        <a:xfrm>
          <a:off x="11932708" y="61283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94" name="テキスト ボックス 93">
          <a:extLst>
            <a:ext uri="{FF2B5EF4-FFF2-40B4-BE49-F238E27FC236}">
              <a16:creationId xmlns:a16="http://schemas.microsoft.com/office/drawing/2014/main" id="{E11291CD-3B70-4D4A-AEA1-7B9617F045D6}"/>
            </a:ext>
          </a:extLst>
        </xdr:cNvPr>
        <xdr:cNvSpPr txBox="1"/>
      </xdr:nvSpPr>
      <xdr:spPr>
        <a:xfrm>
          <a:off x="11932708" y="61283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95" name="テキスト ボックス 94">
          <a:extLst>
            <a:ext uri="{FF2B5EF4-FFF2-40B4-BE49-F238E27FC236}">
              <a16:creationId xmlns:a16="http://schemas.microsoft.com/office/drawing/2014/main" id="{D3A60E4B-3E20-413E-ACCF-B31FD406F1BB}"/>
            </a:ext>
          </a:extLst>
        </xdr:cNvPr>
        <xdr:cNvSpPr txBox="1"/>
      </xdr:nvSpPr>
      <xdr:spPr>
        <a:xfrm>
          <a:off x="11932708" y="61283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96" name="テキスト ボックス 95">
          <a:extLst>
            <a:ext uri="{FF2B5EF4-FFF2-40B4-BE49-F238E27FC236}">
              <a16:creationId xmlns:a16="http://schemas.microsoft.com/office/drawing/2014/main" id="{2741FAE9-39DD-43BC-A539-25C3695DD015}"/>
            </a:ext>
          </a:extLst>
        </xdr:cNvPr>
        <xdr:cNvSpPr txBox="1"/>
      </xdr:nvSpPr>
      <xdr:spPr>
        <a:xfrm>
          <a:off x="11932708" y="61283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97" name="テキスト ボックス 96">
          <a:extLst>
            <a:ext uri="{FF2B5EF4-FFF2-40B4-BE49-F238E27FC236}">
              <a16:creationId xmlns:a16="http://schemas.microsoft.com/office/drawing/2014/main" id="{E0CB029D-508B-4B8E-B022-DB96585B811E}"/>
            </a:ext>
          </a:extLst>
        </xdr:cNvPr>
        <xdr:cNvSpPr txBox="1"/>
      </xdr:nvSpPr>
      <xdr:spPr>
        <a:xfrm>
          <a:off x="11932708" y="61283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98" name="テキスト ボックス 97">
          <a:extLst>
            <a:ext uri="{FF2B5EF4-FFF2-40B4-BE49-F238E27FC236}">
              <a16:creationId xmlns:a16="http://schemas.microsoft.com/office/drawing/2014/main" id="{C6B1509A-8CE0-4140-8D89-0E5775F12C37}"/>
            </a:ext>
          </a:extLst>
        </xdr:cNvPr>
        <xdr:cNvSpPr txBox="1"/>
      </xdr:nvSpPr>
      <xdr:spPr>
        <a:xfrm>
          <a:off x="11932708" y="61283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99" name="テキスト ボックス 98">
          <a:extLst>
            <a:ext uri="{FF2B5EF4-FFF2-40B4-BE49-F238E27FC236}">
              <a16:creationId xmlns:a16="http://schemas.microsoft.com/office/drawing/2014/main" id="{C0C92C6B-6B80-4669-A114-510B0FA70353}"/>
            </a:ext>
          </a:extLst>
        </xdr:cNvPr>
        <xdr:cNvSpPr txBox="1"/>
      </xdr:nvSpPr>
      <xdr:spPr>
        <a:xfrm>
          <a:off x="11932708" y="61283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100" name="テキスト ボックス 99">
          <a:extLst>
            <a:ext uri="{FF2B5EF4-FFF2-40B4-BE49-F238E27FC236}">
              <a16:creationId xmlns:a16="http://schemas.microsoft.com/office/drawing/2014/main" id="{0E96DC12-C20F-48BD-BB05-7D1313461314}"/>
            </a:ext>
          </a:extLst>
        </xdr:cNvPr>
        <xdr:cNvSpPr txBox="1"/>
      </xdr:nvSpPr>
      <xdr:spPr>
        <a:xfrm>
          <a:off x="11932708" y="61283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101" name="テキスト ボックス 100">
          <a:extLst>
            <a:ext uri="{FF2B5EF4-FFF2-40B4-BE49-F238E27FC236}">
              <a16:creationId xmlns:a16="http://schemas.microsoft.com/office/drawing/2014/main" id="{5FA9118F-C207-4E00-A6DA-C1A8771C23EF}"/>
            </a:ext>
          </a:extLst>
        </xdr:cNvPr>
        <xdr:cNvSpPr txBox="1"/>
      </xdr:nvSpPr>
      <xdr:spPr>
        <a:xfrm>
          <a:off x="11932708" y="61283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102" name="テキスト ボックス 101">
          <a:extLst>
            <a:ext uri="{FF2B5EF4-FFF2-40B4-BE49-F238E27FC236}">
              <a16:creationId xmlns:a16="http://schemas.microsoft.com/office/drawing/2014/main" id="{7A08938F-8B63-488D-88BE-84539061D6E0}"/>
            </a:ext>
          </a:extLst>
        </xdr:cNvPr>
        <xdr:cNvSpPr txBox="1"/>
      </xdr:nvSpPr>
      <xdr:spPr>
        <a:xfrm>
          <a:off x="11932708" y="61283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103" name="テキスト ボックス 102">
          <a:extLst>
            <a:ext uri="{FF2B5EF4-FFF2-40B4-BE49-F238E27FC236}">
              <a16:creationId xmlns:a16="http://schemas.microsoft.com/office/drawing/2014/main" id="{54A32082-4A48-481A-87A1-C6F3417CE100}"/>
            </a:ext>
          </a:extLst>
        </xdr:cNvPr>
        <xdr:cNvSpPr txBox="1"/>
      </xdr:nvSpPr>
      <xdr:spPr>
        <a:xfrm>
          <a:off x="11932708" y="61283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104" name="テキスト ボックス 103">
          <a:extLst>
            <a:ext uri="{FF2B5EF4-FFF2-40B4-BE49-F238E27FC236}">
              <a16:creationId xmlns:a16="http://schemas.microsoft.com/office/drawing/2014/main" id="{C3ACEFE6-3321-485C-B7B1-EE19F57F1AE1}"/>
            </a:ext>
          </a:extLst>
        </xdr:cNvPr>
        <xdr:cNvSpPr txBox="1"/>
      </xdr:nvSpPr>
      <xdr:spPr>
        <a:xfrm>
          <a:off x="11932708" y="61283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105" name="テキスト ボックス 104">
          <a:extLst>
            <a:ext uri="{FF2B5EF4-FFF2-40B4-BE49-F238E27FC236}">
              <a16:creationId xmlns:a16="http://schemas.microsoft.com/office/drawing/2014/main" id="{3EC35E0D-AD9B-492F-BE7B-11275AB778A1}"/>
            </a:ext>
          </a:extLst>
        </xdr:cNvPr>
        <xdr:cNvSpPr txBox="1"/>
      </xdr:nvSpPr>
      <xdr:spPr>
        <a:xfrm>
          <a:off x="11932708" y="61283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106" name="テキスト ボックス 105">
          <a:extLst>
            <a:ext uri="{FF2B5EF4-FFF2-40B4-BE49-F238E27FC236}">
              <a16:creationId xmlns:a16="http://schemas.microsoft.com/office/drawing/2014/main" id="{D622564F-6831-4F80-B5C1-0FC0627F5EDD}"/>
            </a:ext>
          </a:extLst>
        </xdr:cNvPr>
        <xdr:cNvSpPr txBox="1"/>
      </xdr:nvSpPr>
      <xdr:spPr>
        <a:xfrm>
          <a:off x="11932708" y="61283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107" name="テキスト ボックス 106">
          <a:extLst>
            <a:ext uri="{FF2B5EF4-FFF2-40B4-BE49-F238E27FC236}">
              <a16:creationId xmlns:a16="http://schemas.microsoft.com/office/drawing/2014/main" id="{8E2E6B96-D523-4DF9-94DF-8B7C8F870B6C}"/>
            </a:ext>
          </a:extLst>
        </xdr:cNvPr>
        <xdr:cNvSpPr txBox="1"/>
      </xdr:nvSpPr>
      <xdr:spPr>
        <a:xfrm>
          <a:off x="11932708" y="61283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108" name="テキスト ボックス 107">
          <a:extLst>
            <a:ext uri="{FF2B5EF4-FFF2-40B4-BE49-F238E27FC236}">
              <a16:creationId xmlns:a16="http://schemas.microsoft.com/office/drawing/2014/main" id="{DDB5835E-E143-438A-A6D7-8DA79542989E}"/>
            </a:ext>
          </a:extLst>
        </xdr:cNvPr>
        <xdr:cNvSpPr txBox="1"/>
      </xdr:nvSpPr>
      <xdr:spPr>
        <a:xfrm>
          <a:off x="11932708" y="61283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109" name="テキスト ボックス 108">
          <a:extLst>
            <a:ext uri="{FF2B5EF4-FFF2-40B4-BE49-F238E27FC236}">
              <a16:creationId xmlns:a16="http://schemas.microsoft.com/office/drawing/2014/main" id="{1D3D9A3C-6C84-42F6-B7E1-48F1EB10CCB2}"/>
            </a:ext>
          </a:extLst>
        </xdr:cNvPr>
        <xdr:cNvSpPr txBox="1"/>
      </xdr:nvSpPr>
      <xdr:spPr>
        <a:xfrm>
          <a:off x="11932708" y="61283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110" name="テキスト ボックス 109">
          <a:extLst>
            <a:ext uri="{FF2B5EF4-FFF2-40B4-BE49-F238E27FC236}">
              <a16:creationId xmlns:a16="http://schemas.microsoft.com/office/drawing/2014/main" id="{E575AD70-3E27-4B88-9A7E-004BB3AD85A0}"/>
            </a:ext>
          </a:extLst>
        </xdr:cNvPr>
        <xdr:cNvSpPr txBox="1"/>
      </xdr:nvSpPr>
      <xdr:spPr>
        <a:xfrm>
          <a:off x="11932708" y="61283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111" name="テキスト ボックス 110">
          <a:extLst>
            <a:ext uri="{FF2B5EF4-FFF2-40B4-BE49-F238E27FC236}">
              <a16:creationId xmlns:a16="http://schemas.microsoft.com/office/drawing/2014/main" id="{10AEBD34-EEB7-47BE-98C9-71A449942629}"/>
            </a:ext>
          </a:extLst>
        </xdr:cNvPr>
        <xdr:cNvSpPr txBox="1"/>
      </xdr:nvSpPr>
      <xdr:spPr>
        <a:xfrm>
          <a:off x="11932708" y="61283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112" name="テキスト ボックス 111">
          <a:extLst>
            <a:ext uri="{FF2B5EF4-FFF2-40B4-BE49-F238E27FC236}">
              <a16:creationId xmlns:a16="http://schemas.microsoft.com/office/drawing/2014/main" id="{C2206BF7-12DC-47E1-A398-693CF8D7E016}"/>
            </a:ext>
          </a:extLst>
        </xdr:cNvPr>
        <xdr:cNvSpPr txBox="1"/>
      </xdr:nvSpPr>
      <xdr:spPr>
        <a:xfrm>
          <a:off x="11932708" y="61283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113" name="テキスト ボックス 112">
          <a:extLst>
            <a:ext uri="{FF2B5EF4-FFF2-40B4-BE49-F238E27FC236}">
              <a16:creationId xmlns:a16="http://schemas.microsoft.com/office/drawing/2014/main" id="{E64450A8-7235-4A4E-B559-89723BB48AE1}"/>
            </a:ext>
          </a:extLst>
        </xdr:cNvPr>
        <xdr:cNvSpPr txBox="1"/>
      </xdr:nvSpPr>
      <xdr:spPr>
        <a:xfrm>
          <a:off x="11932708" y="61283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114" name="テキスト ボックス 113">
          <a:extLst>
            <a:ext uri="{FF2B5EF4-FFF2-40B4-BE49-F238E27FC236}">
              <a16:creationId xmlns:a16="http://schemas.microsoft.com/office/drawing/2014/main" id="{264E7D5B-906A-4FFC-A63B-4DEDD4C34AA7}"/>
            </a:ext>
          </a:extLst>
        </xdr:cNvPr>
        <xdr:cNvSpPr txBox="1"/>
      </xdr:nvSpPr>
      <xdr:spPr>
        <a:xfrm>
          <a:off x="11932708" y="61283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115" name="テキスト ボックス 114">
          <a:extLst>
            <a:ext uri="{FF2B5EF4-FFF2-40B4-BE49-F238E27FC236}">
              <a16:creationId xmlns:a16="http://schemas.microsoft.com/office/drawing/2014/main" id="{48D0161F-06E5-461D-A975-1D8071503090}"/>
            </a:ext>
          </a:extLst>
        </xdr:cNvPr>
        <xdr:cNvSpPr txBox="1"/>
      </xdr:nvSpPr>
      <xdr:spPr>
        <a:xfrm>
          <a:off x="11932708" y="61283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116" name="テキスト ボックス 115">
          <a:extLst>
            <a:ext uri="{FF2B5EF4-FFF2-40B4-BE49-F238E27FC236}">
              <a16:creationId xmlns:a16="http://schemas.microsoft.com/office/drawing/2014/main" id="{DDE86432-5C7A-469B-946E-6F8111260367}"/>
            </a:ext>
          </a:extLst>
        </xdr:cNvPr>
        <xdr:cNvSpPr txBox="1"/>
      </xdr:nvSpPr>
      <xdr:spPr>
        <a:xfrm>
          <a:off x="11932708" y="61283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117" name="テキスト ボックス 116">
          <a:extLst>
            <a:ext uri="{FF2B5EF4-FFF2-40B4-BE49-F238E27FC236}">
              <a16:creationId xmlns:a16="http://schemas.microsoft.com/office/drawing/2014/main" id="{6448658A-FA8C-4EA2-A2BC-B0D11C072D72}"/>
            </a:ext>
          </a:extLst>
        </xdr:cNvPr>
        <xdr:cNvSpPr txBox="1"/>
      </xdr:nvSpPr>
      <xdr:spPr>
        <a:xfrm>
          <a:off x="11932708" y="61283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118" name="テキスト ボックス 117">
          <a:extLst>
            <a:ext uri="{FF2B5EF4-FFF2-40B4-BE49-F238E27FC236}">
              <a16:creationId xmlns:a16="http://schemas.microsoft.com/office/drawing/2014/main" id="{9753B6E0-23DB-4778-8BA5-179EC4C437D2}"/>
            </a:ext>
          </a:extLst>
        </xdr:cNvPr>
        <xdr:cNvSpPr txBox="1"/>
      </xdr:nvSpPr>
      <xdr:spPr>
        <a:xfrm>
          <a:off x="11932708" y="61283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119" name="テキスト ボックス 118">
          <a:extLst>
            <a:ext uri="{FF2B5EF4-FFF2-40B4-BE49-F238E27FC236}">
              <a16:creationId xmlns:a16="http://schemas.microsoft.com/office/drawing/2014/main" id="{55DED5FA-17A4-4C78-8F54-FB96F402FF45}"/>
            </a:ext>
          </a:extLst>
        </xdr:cNvPr>
        <xdr:cNvSpPr txBox="1"/>
      </xdr:nvSpPr>
      <xdr:spPr>
        <a:xfrm>
          <a:off x="11932708" y="61283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120" name="テキスト ボックス 119">
          <a:extLst>
            <a:ext uri="{FF2B5EF4-FFF2-40B4-BE49-F238E27FC236}">
              <a16:creationId xmlns:a16="http://schemas.microsoft.com/office/drawing/2014/main" id="{3FEED2CE-1F13-438D-AD84-D153CE225883}"/>
            </a:ext>
          </a:extLst>
        </xdr:cNvPr>
        <xdr:cNvSpPr txBox="1"/>
      </xdr:nvSpPr>
      <xdr:spPr>
        <a:xfrm>
          <a:off x="11932708" y="61283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121" name="テキスト ボックス 120">
          <a:extLst>
            <a:ext uri="{FF2B5EF4-FFF2-40B4-BE49-F238E27FC236}">
              <a16:creationId xmlns:a16="http://schemas.microsoft.com/office/drawing/2014/main" id="{D83A205A-4E25-4E85-9FBC-BB4D8008DDFF}"/>
            </a:ext>
          </a:extLst>
        </xdr:cNvPr>
        <xdr:cNvSpPr txBox="1"/>
      </xdr:nvSpPr>
      <xdr:spPr>
        <a:xfrm>
          <a:off x="11932708" y="61283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122" name="テキスト ボックス 121">
          <a:extLst>
            <a:ext uri="{FF2B5EF4-FFF2-40B4-BE49-F238E27FC236}">
              <a16:creationId xmlns:a16="http://schemas.microsoft.com/office/drawing/2014/main" id="{24D711FE-C62A-4E34-B89F-A46B0EF18707}"/>
            </a:ext>
          </a:extLst>
        </xdr:cNvPr>
        <xdr:cNvSpPr txBox="1"/>
      </xdr:nvSpPr>
      <xdr:spPr>
        <a:xfrm>
          <a:off x="11932708" y="61283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123" name="テキスト ボックス 122">
          <a:extLst>
            <a:ext uri="{FF2B5EF4-FFF2-40B4-BE49-F238E27FC236}">
              <a16:creationId xmlns:a16="http://schemas.microsoft.com/office/drawing/2014/main" id="{806146CF-2350-4640-B9F4-C23E2311850C}"/>
            </a:ext>
          </a:extLst>
        </xdr:cNvPr>
        <xdr:cNvSpPr txBox="1"/>
      </xdr:nvSpPr>
      <xdr:spPr>
        <a:xfrm>
          <a:off x="11932708" y="61283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124" name="テキスト ボックス 123">
          <a:extLst>
            <a:ext uri="{FF2B5EF4-FFF2-40B4-BE49-F238E27FC236}">
              <a16:creationId xmlns:a16="http://schemas.microsoft.com/office/drawing/2014/main" id="{A08CEC79-F90E-416F-A0D2-12BF2F111C46}"/>
            </a:ext>
          </a:extLst>
        </xdr:cNvPr>
        <xdr:cNvSpPr txBox="1"/>
      </xdr:nvSpPr>
      <xdr:spPr>
        <a:xfrm>
          <a:off x="11932708" y="61283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125" name="テキスト ボックス 124">
          <a:extLst>
            <a:ext uri="{FF2B5EF4-FFF2-40B4-BE49-F238E27FC236}">
              <a16:creationId xmlns:a16="http://schemas.microsoft.com/office/drawing/2014/main" id="{9DAEA1D7-3358-4235-828A-E241B1A61F08}"/>
            </a:ext>
          </a:extLst>
        </xdr:cNvPr>
        <xdr:cNvSpPr txBox="1"/>
      </xdr:nvSpPr>
      <xdr:spPr>
        <a:xfrm>
          <a:off x="11932708" y="61283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126" name="テキスト ボックス 125">
          <a:extLst>
            <a:ext uri="{FF2B5EF4-FFF2-40B4-BE49-F238E27FC236}">
              <a16:creationId xmlns:a16="http://schemas.microsoft.com/office/drawing/2014/main" id="{04585A51-4AC1-4887-B564-7E921C614800}"/>
            </a:ext>
          </a:extLst>
        </xdr:cNvPr>
        <xdr:cNvSpPr txBox="1"/>
      </xdr:nvSpPr>
      <xdr:spPr>
        <a:xfrm>
          <a:off x="11932708" y="61283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127" name="テキスト ボックス 126">
          <a:extLst>
            <a:ext uri="{FF2B5EF4-FFF2-40B4-BE49-F238E27FC236}">
              <a16:creationId xmlns:a16="http://schemas.microsoft.com/office/drawing/2014/main" id="{6A1159CD-7A0B-4778-AAEA-26681E8654C4}"/>
            </a:ext>
          </a:extLst>
        </xdr:cNvPr>
        <xdr:cNvSpPr txBox="1"/>
      </xdr:nvSpPr>
      <xdr:spPr>
        <a:xfrm>
          <a:off x="11932708" y="61283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128" name="テキスト ボックス 127">
          <a:extLst>
            <a:ext uri="{FF2B5EF4-FFF2-40B4-BE49-F238E27FC236}">
              <a16:creationId xmlns:a16="http://schemas.microsoft.com/office/drawing/2014/main" id="{E75388DE-7115-4543-AAE2-262595670B44}"/>
            </a:ext>
          </a:extLst>
        </xdr:cNvPr>
        <xdr:cNvSpPr txBox="1"/>
      </xdr:nvSpPr>
      <xdr:spPr>
        <a:xfrm>
          <a:off x="11932708" y="61283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129" name="テキスト ボックス 128">
          <a:extLst>
            <a:ext uri="{FF2B5EF4-FFF2-40B4-BE49-F238E27FC236}">
              <a16:creationId xmlns:a16="http://schemas.microsoft.com/office/drawing/2014/main" id="{CB7AEF86-0A10-4ED3-B6D7-E21609A89E0A}"/>
            </a:ext>
          </a:extLst>
        </xdr:cNvPr>
        <xdr:cNvSpPr txBox="1"/>
      </xdr:nvSpPr>
      <xdr:spPr>
        <a:xfrm>
          <a:off x="11932708" y="61283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130" name="テキスト ボックス 129">
          <a:extLst>
            <a:ext uri="{FF2B5EF4-FFF2-40B4-BE49-F238E27FC236}">
              <a16:creationId xmlns:a16="http://schemas.microsoft.com/office/drawing/2014/main" id="{5D3D5E69-3BCD-4209-8AA8-4CE33B5A32BC}"/>
            </a:ext>
          </a:extLst>
        </xdr:cNvPr>
        <xdr:cNvSpPr txBox="1"/>
      </xdr:nvSpPr>
      <xdr:spPr>
        <a:xfrm>
          <a:off x="11932708" y="61283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131" name="テキスト ボックス 130">
          <a:extLst>
            <a:ext uri="{FF2B5EF4-FFF2-40B4-BE49-F238E27FC236}">
              <a16:creationId xmlns:a16="http://schemas.microsoft.com/office/drawing/2014/main" id="{3F76C9E5-C243-4125-96DB-134AAD17BA36}"/>
            </a:ext>
          </a:extLst>
        </xdr:cNvPr>
        <xdr:cNvSpPr txBox="1"/>
      </xdr:nvSpPr>
      <xdr:spPr>
        <a:xfrm>
          <a:off x="11932708" y="61283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132" name="テキスト ボックス 131">
          <a:extLst>
            <a:ext uri="{FF2B5EF4-FFF2-40B4-BE49-F238E27FC236}">
              <a16:creationId xmlns:a16="http://schemas.microsoft.com/office/drawing/2014/main" id="{A24DB358-1A57-4BBB-8EB3-3C38E146B6A5}"/>
            </a:ext>
          </a:extLst>
        </xdr:cNvPr>
        <xdr:cNvSpPr txBox="1"/>
      </xdr:nvSpPr>
      <xdr:spPr>
        <a:xfrm>
          <a:off x="11932708" y="61283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133" name="テキスト ボックス 132">
          <a:extLst>
            <a:ext uri="{FF2B5EF4-FFF2-40B4-BE49-F238E27FC236}">
              <a16:creationId xmlns:a16="http://schemas.microsoft.com/office/drawing/2014/main" id="{ABD50D31-CFFC-450F-B740-E2C31E3395F5}"/>
            </a:ext>
          </a:extLst>
        </xdr:cNvPr>
        <xdr:cNvSpPr txBox="1"/>
      </xdr:nvSpPr>
      <xdr:spPr>
        <a:xfrm>
          <a:off x="11932708" y="61283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134" name="テキスト ボックス 133">
          <a:extLst>
            <a:ext uri="{FF2B5EF4-FFF2-40B4-BE49-F238E27FC236}">
              <a16:creationId xmlns:a16="http://schemas.microsoft.com/office/drawing/2014/main" id="{AB80168D-C575-4B55-B6E3-B9F62002F02D}"/>
            </a:ext>
          </a:extLst>
        </xdr:cNvPr>
        <xdr:cNvSpPr txBox="1"/>
      </xdr:nvSpPr>
      <xdr:spPr>
        <a:xfrm>
          <a:off x="11932708" y="61283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135" name="テキスト ボックス 134">
          <a:extLst>
            <a:ext uri="{FF2B5EF4-FFF2-40B4-BE49-F238E27FC236}">
              <a16:creationId xmlns:a16="http://schemas.microsoft.com/office/drawing/2014/main" id="{B2731EC2-AEC0-466F-838A-930D40E5072E}"/>
            </a:ext>
          </a:extLst>
        </xdr:cNvPr>
        <xdr:cNvSpPr txBox="1"/>
      </xdr:nvSpPr>
      <xdr:spPr>
        <a:xfrm>
          <a:off x="11932708" y="61283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xdr:row>
      <xdr:rowOff>0</xdr:rowOff>
    </xdr:from>
    <xdr:ext cx="184731" cy="264560"/>
    <xdr:sp macro="" textlink="">
      <xdr:nvSpPr>
        <xdr:cNvPr id="136" name="テキスト ボックス 135">
          <a:extLst>
            <a:ext uri="{FF2B5EF4-FFF2-40B4-BE49-F238E27FC236}">
              <a16:creationId xmlns:a16="http://schemas.microsoft.com/office/drawing/2014/main" id="{E767C7C5-FB08-459C-B2DC-4D57C7AD6067}"/>
            </a:ext>
          </a:extLst>
        </xdr:cNvPr>
        <xdr:cNvSpPr txBox="1"/>
      </xdr:nvSpPr>
      <xdr:spPr>
        <a:xfrm>
          <a:off x="11932708" y="2514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137" name="テキスト ボックス 136">
          <a:extLst>
            <a:ext uri="{FF2B5EF4-FFF2-40B4-BE49-F238E27FC236}">
              <a16:creationId xmlns:a16="http://schemas.microsoft.com/office/drawing/2014/main" id="{F687C985-7C83-4392-A8AB-02BDBBE0739D}"/>
            </a:ext>
          </a:extLst>
        </xdr:cNvPr>
        <xdr:cNvSpPr txBox="1"/>
      </xdr:nvSpPr>
      <xdr:spPr>
        <a:xfrm>
          <a:off x="11932708" y="26689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138" name="テキスト ボックス 137">
          <a:extLst>
            <a:ext uri="{FF2B5EF4-FFF2-40B4-BE49-F238E27FC236}">
              <a16:creationId xmlns:a16="http://schemas.microsoft.com/office/drawing/2014/main" id="{2E3EA96D-151F-4557-AFFB-1464F930352F}"/>
            </a:ext>
          </a:extLst>
        </xdr:cNvPr>
        <xdr:cNvSpPr txBox="1"/>
      </xdr:nvSpPr>
      <xdr:spPr>
        <a:xfrm>
          <a:off x="11932708" y="26689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139" name="テキスト ボックス 138">
          <a:extLst>
            <a:ext uri="{FF2B5EF4-FFF2-40B4-BE49-F238E27FC236}">
              <a16:creationId xmlns:a16="http://schemas.microsoft.com/office/drawing/2014/main" id="{D15087F2-0B43-4183-B02D-18CA8A148789}"/>
            </a:ext>
          </a:extLst>
        </xdr:cNvPr>
        <xdr:cNvSpPr txBox="1"/>
      </xdr:nvSpPr>
      <xdr:spPr>
        <a:xfrm>
          <a:off x="11932708" y="26689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140" name="テキスト ボックス 139">
          <a:extLst>
            <a:ext uri="{FF2B5EF4-FFF2-40B4-BE49-F238E27FC236}">
              <a16:creationId xmlns:a16="http://schemas.microsoft.com/office/drawing/2014/main" id="{3830987D-0452-4EFA-A35A-8F24180F99C7}"/>
            </a:ext>
          </a:extLst>
        </xdr:cNvPr>
        <xdr:cNvSpPr txBox="1"/>
      </xdr:nvSpPr>
      <xdr:spPr>
        <a:xfrm>
          <a:off x="11932708" y="26689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141" name="テキスト ボックス 140">
          <a:extLst>
            <a:ext uri="{FF2B5EF4-FFF2-40B4-BE49-F238E27FC236}">
              <a16:creationId xmlns:a16="http://schemas.microsoft.com/office/drawing/2014/main" id="{B6307145-80C1-4E60-B486-C19D8823C0E5}"/>
            </a:ext>
          </a:extLst>
        </xdr:cNvPr>
        <xdr:cNvSpPr txBox="1"/>
      </xdr:nvSpPr>
      <xdr:spPr>
        <a:xfrm>
          <a:off x="11932708" y="26689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142" name="テキスト ボックス 141">
          <a:extLst>
            <a:ext uri="{FF2B5EF4-FFF2-40B4-BE49-F238E27FC236}">
              <a16:creationId xmlns:a16="http://schemas.microsoft.com/office/drawing/2014/main" id="{9DB4C084-2B91-446A-AA3E-2958CA603DD6}"/>
            </a:ext>
          </a:extLst>
        </xdr:cNvPr>
        <xdr:cNvSpPr txBox="1"/>
      </xdr:nvSpPr>
      <xdr:spPr>
        <a:xfrm>
          <a:off x="11932708" y="26689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143" name="テキスト ボックス 142">
          <a:extLst>
            <a:ext uri="{FF2B5EF4-FFF2-40B4-BE49-F238E27FC236}">
              <a16:creationId xmlns:a16="http://schemas.microsoft.com/office/drawing/2014/main" id="{697DE0C1-39BD-4F58-8C37-6C7793849F90}"/>
            </a:ext>
          </a:extLst>
        </xdr:cNvPr>
        <xdr:cNvSpPr txBox="1"/>
      </xdr:nvSpPr>
      <xdr:spPr>
        <a:xfrm>
          <a:off x="11932708" y="26689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144" name="テキスト ボックス 143">
          <a:extLst>
            <a:ext uri="{FF2B5EF4-FFF2-40B4-BE49-F238E27FC236}">
              <a16:creationId xmlns:a16="http://schemas.microsoft.com/office/drawing/2014/main" id="{534CF6F9-2210-4D14-B0A0-46A93D2D423E}"/>
            </a:ext>
          </a:extLst>
        </xdr:cNvPr>
        <xdr:cNvSpPr txBox="1"/>
      </xdr:nvSpPr>
      <xdr:spPr>
        <a:xfrm>
          <a:off x="11932708" y="26689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145" name="テキスト ボックス 144">
          <a:extLst>
            <a:ext uri="{FF2B5EF4-FFF2-40B4-BE49-F238E27FC236}">
              <a16:creationId xmlns:a16="http://schemas.microsoft.com/office/drawing/2014/main" id="{6EFB7D8C-3424-4CE9-930C-600CE90FCFE2}"/>
            </a:ext>
          </a:extLst>
        </xdr:cNvPr>
        <xdr:cNvSpPr txBox="1"/>
      </xdr:nvSpPr>
      <xdr:spPr>
        <a:xfrm>
          <a:off x="11932708" y="26689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146" name="テキスト ボックス 145">
          <a:extLst>
            <a:ext uri="{FF2B5EF4-FFF2-40B4-BE49-F238E27FC236}">
              <a16:creationId xmlns:a16="http://schemas.microsoft.com/office/drawing/2014/main" id="{716399FF-885F-42C0-8B69-94DA36BA2B26}"/>
            </a:ext>
          </a:extLst>
        </xdr:cNvPr>
        <xdr:cNvSpPr txBox="1"/>
      </xdr:nvSpPr>
      <xdr:spPr>
        <a:xfrm>
          <a:off x="11932708" y="26689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147" name="テキスト ボックス 146">
          <a:extLst>
            <a:ext uri="{FF2B5EF4-FFF2-40B4-BE49-F238E27FC236}">
              <a16:creationId xmlns:a16="http://schemas.microsoft.com/office/drawing/2014/main" id="{D1B11490-A428-4628-A16F-59FFFC4A1D5E}"/>
            </a:ext>
          </a:extLst>
        </xdr:cNvPr>
        <xdr:cNvSpPr txBox="1"/>
      </xdr:nvSpPr>
      <xdr:spPr>
        <a:xfrm>
          <a:off x="11932708" y="26689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148" name="テキスト ボックス 147">
          <a:extLst>
            <a:ext uri="{FF2B5EF4-FFF2-40B4-BE49-F238E27FC236}">
              <a16:creationId xmlns:a16="http://schemas.microsoft.com/office/drawing/2014/main" id="{D2E6C33D-D912-460F-8033-ACDA082BDA0E}"/>
            </a:ext>
          </a:extLst>
        </xdr:cNvPr>
        <xdr:cNvSpPr txBox="1"/>
      </xdr:nvSpPr>
      <xdr:spPr>
        <a:xfrm>
          <a:off x="11932708" y="26689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149" name="テキスト ボックス 148">
          <a:extLst>
            <a:ext uri="{FF2B5EF4-FFF2-40B4-BE49-F238E27FC236}">
              <a16:creationId xmlns:a16="http://schemas.microsoft.com/office/drawing/2014/main" id="{965C6648-226E-45E0-96DF-56389EA7E518}"/>
            </a:ext>
          </a:extLst>
        </xdr:cNvPr>
        <xdr:cNvSpPr txBox="1"/>
      </xdr:nvSpPr>
      <xdr:spPr>
        <a:xfrm>
          <a:off x="11932708" y="26689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150" name="テキスト ボックス 149">
          <a:extLst>
            <a:ext uri="{FF2B5EF4-FFF2-40B4-BE49-F238E27FC236}">
              <a16:creationId xmlns:a16="http://schemas.microsoft.com/office/drawing/2014/main" id="{4655474C-304C-4AF7-92DE-9E6DE72CDA65}"/>
            </a:ext>
          </a:extLst>
        </xdr:cNvPr>
        <xdr:cNvSpPr txBox="1"/>
      </xdr:nvSpPr>
      <xdr:spPr>
        <a:xfrm>
          <a:off x="11932708" y="26689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151" name="テキスト ボックス 150">
          <a:extLst>
            <a:ext uri="{FF2B5EF4-FFF2-40B4-BE49-F238E27FC236}">
              <a16:creationId xmlns:a16="http://schemas.microsoft.com/office/drawing/2014/main" id="{17A6A46C-F411-4E90-881D-30704BF61772}"/>
            </a:ext>
          </a:extLst>
        </xdr:cNvPr>
        <xdr:cNvSpPr txBox="1"/>
      </xdr:nvSpPr>
      <xdr:spPr>
        <a:xfrm>
          <a:off x="11932708" y="26689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152" name="テキスト ボックス 151">
          <a:extLst>
            <a:ext uri="{FF2B5EF4-FFF2-40B4-BE49-F238E27FC236}">
              <a16:creationId xmlns:a16="http://schemas.microsoft.com/office/drawing/2014/main" id="{42966ABF-26AB-4C80-9DE7-223E5AB26626}"/>
            </a:ext>
          </a:extLst>
        </xdr:cNvPr>
        <xdr:cNvSpPr txBox="1"/>
      </xdr:nvSpPr>
      <xdr:spPr>
        <a:xfrm>
          <a:off x="11932708" y="26689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153" name="テキスト ボックス 152">
          <a:extLst>
            <a:ext uri="{FF2B5EF4-FFF2-40B4-BE49-F238E27FC236}">
              <a16:creationId xmlns:a16="http://schemas.microsoft.com/office/drawing/2014/main" id="{32A1DF83-9DE0-4732-BF1D-454BFCB4A67B}"/>
            </a:ext>
          </a:extLst>
        </xdr:cNvPr>
        <xdr:cNvSpPr txBox="1"/>
      </xdr:nvSpPr>
      <xdr:spPr>
        <a:xfrm>
          <a:off x="11932708" y="26689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154" name="テキスト ボックス 153">
          <a:extLst>
            <a:ext uri="{FF2B5EF4-FFF2-40B4-BE49-F238E27FC236}">
              <a16:creationId xmlns:a16="http://schemas.microsoft.com/office/drawing/2014/main" id="{942CD2C1-B4CF-4950-8E4F-F5D88D8E44E2}"/>
            </a:ext>
          </a:extLst>
        </xdr:cNvPr>
        <xdr:cNvSpPr txBox="1"/>
      </xdr:nvSpPr>
      <xdr:spPr>
        <a:xfrm>
          <a:off x="11932708" y="26689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155" name="テキスト ボックス 154">
          <a:extLst>
            <a:ext uri="{FF2B5EF4-FFF2-40B4-BE49-F238E27FC236}">
              <a16:creationId xmlns:a16="http://schemas.microsoft.com/office/drawing/2014/main" id="{C733235A-A6E9-409B-B628-5F6A308470A1}"/>
            </a:ext>
          </a:extLst>
        </xdr:cNvPr>
        <xdr:cNvSpPr txBox="1"/>
      </xdr:nvSpPr>
      <xdr:spPr>
        <a:xfrm>
          <a:off x="11932708" y="26689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156" name="テキスト ボックス 155">
          <a:extLst>
            <a:ext uri="{FF2B5EF4-FFF2-40B4-BE49-F238E27FC236}">
              <a16:creationId xmlns:a16="http://schemas.microsoft.com/office/drawing/2014/main" id="{079ED5CF-8987-4533-8929-576BDA59CCD2}"/>
            </a:ext>
          </a:extLst>
        </xdr:cNvPr>
        <xdr:cNvSpPr txBox="1"/>
      </xdr:nvSpPr>
      <xdr:spPr>
        <a:xfrm>
          <a:off x="11932708" y="26689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157" name="テキスト ボックス 156">
          <a:extLst>
            <a:ext uri="{FF2B5EF4-FFF2-40B4-BE49-F238E27FC236}">
              <a16:creationId xmlns:a16="http://schemas.microsoft.com/office/drawing/2014/main" id="{AEFF59FA-2FE5-499B-8C66-44BDAC5E6633}"/>
            </a:ext>
          </a:extLst>
        </xdr:cNvPr>
        <xdr:cNvSpPr txBox="1"/>
      </xdr:nvSpPr>
      <xdr:spPr>
        <a:xfrm>
          <a:off x="11932708" y="26689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158" name="テキスト ボックス 157">
          <a:extLst>
            <a:ext uri="{FF2B5EF4-FFF2-40B4-BE49-F238E27FC236}">
              <a16:creationId xmlns:a16="http://schemas.microsoft.com/office/drawing/2014/main" id="{4FEBD4A7-9BFE-44F6-AC91-9B7FBC0FBC41}"/>
            </a:ext>
          </a:extLst>
        </xdr:cNvPr>
        <xdr:cNvSpPr txBox="1"/>
      </xdr:nvSpPr>
      <xdr:spPr>
        <a:xfrm>
          <a:off x="11932708" y="26689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159" name="テキスト ボックス 158">
          <a:extLst>
            <a:ext uri="{FF2B5EF4-FFF2-40B4-BE49-F238E27FC236}">
              <a16:creationId xmlns:a16="http://schemas.microsoft.com/office/drawing/2014/main" id="{C75894DC-0031-496D-82F8-41DFC0750C13}"/>
            </a:ext>
          </a:extLst>
        </xdr:cNvPr>
        <xdr:cNvSpPr txBox="1"/>
      </xdr:nvSpPr>
      <xdr:spPr>
        <a:xfrm>
          <a:off x="11932708" y="26689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160" name="テキスト ボックス 159">
          <a:extLst>
            <a:ext uri="{FF2B5EF4-FFF2-40B4-BE49-F238E27FC236}">
              <a16:creationId xmlns:a16="http://schemas.microsoft.com/office/drawing/2014/main" id="{F24724E2-CDF3-4E16-81D2-5F1D2F236A01}"/>
            </a:ext>
          </a:extLst>
        </xdr:cNvPr>
        <xdr:cNvSpPr txBox="1"/>
      </xdr:nvSpPr>
      <xdr:spPr>
        <a:xfrm>
          <a:off x="11932708" y="26689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161" name="テキスト ボックス 160">
          <a:extLst>
            <a:ext uri="{FF2B5EF4-FFF2-40B4-BE49-F238E27FC236}">
              <a16:creationId xmlns:a16="http://schemas.microsoft.com/office/drawing/2014/main" id="{7332036F-45F2-4ADC-B041-70D83FCEF2C1}"/>
            </a:ext>
          </a:extLst>
        </xdr:cNvPr>
        <xdr:cNvSpPr txBox="1"/>
      </xdr:nvSpPr>
      <xdr:spPr>
        <a:xfrm>
          <a:off x="11932708" y="26689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162" name="テキスト ボックス 161">
          <a:extLst>
            <a:ext uri="{FF2B5EF4-FFF2-40B4-BE49-F238E27FC236}">
              <a16:creationId xmlns:a16="http://schemas.microsoft.com/office/drawing/2014/main" id="{1C0FF40F-8707-4A94-AEF0-78257654660F}"/>
            </a:ext>
          </a:extLst>
        </xdr:cNvPr>
        <xdr:cNvSpPr txBox="1"/>
      </xdr:nvSpPr>
      <xdr:spPr>
        <a:xfrm>
          <a:off x="11932708" y="26689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163" name="テキスト ボックス 162">
          <a:extLst>
            <a:ext uri="{FF2B5EF4-FFF2-40B4-BE49-F238E27FC236}">
              <a16:creationId xmlns:a16="http://schemas.microsoft.com/office/drawing/2014/main" id="{56C18308-0D4B-4585-A11B-3D6595649D72}"/>
            </a:ext>
          </a:extLst>
        </xdr:cNvPr>
        <xdr:cNvSpPr txBox="1"/>
      </xdr:nvSpPr>
      <xdr:spPr>
        <a:xfrm>
          <a:off x="11932708" y="26689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164" name="テキスト ボックス 163">
          <a:extLst>
            <a:ext uri="{FF2B5EF4-FFF2-40B4-BE49-F238E27FC236}">
              <a16:creationId xmlns:a16="http://schemas.microsoft.com/office/drawing/2014/main" id="{B0EDBC7E-8D69-46E8-B7F6-CBC971184B74}"/>
            </a:ext>
          </a:extLst>
        </xdr:cNvPr>
        <xdr:cNvSpPr txBox="1"/>
      </xdr:nvSpPr>
      <xdr:spPr>
        <a:xfrm>
          <a:off x="11932708" y="26689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165" name="テキスト ボックス 164">
          <a:extLst>
            <a:ext uri="{FF2B5EF4-FFF2-40B4-BE49-F238E27FC236}">
              <a16:creationId xmlns:a16="http://schemas.microsoft.com/office/drawing/2014/main" id="{CFE36BB3-BB53-4910-8B29-402E972022EA}"/>
            </a:ext>
          </a:extLst>
        </xdr:cNvPr>
        <xdr:cNvSpPr txBox="1"/>
      </xdr:nvSpPr>
      <xdr:spPr>
        <a:xfrm>
          <a:off x="11932708" y="26689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166" name="テキスト ボックス 165">
          <a:extLst>
            <a:ext uri="{FF2B5EF4-FFF2-40B4-BE49-F238E27FC236}">
              <a16:creationId xmlns:a16="http://schemas.microsoft.com/office/drawing/2014/main" id="{4DB7F19A-6267-4049-A47B-0A06A61D9B57}"/>
            </a:ext>
          </a:extLst>
        </xdr:cNvPr>
        <xdr:cNvSpPr txBox="1"/>
      </xdr:nvSpPr>
      <xdr:spPr>
        <a:xfrm>
          <a:off x="11932708" y="26689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167" name="テキスト ボックス 166">
          <a:extLst>
            <a:ext uri="{FF2B5EF4-FFF2-40B4-BE49-F238E27FC236}">
              <a16:creationId xmlns:a16="http://schemas.microsoft.com/office/drawing/2014/main" id="{DF42FB84-5471-456C-BFCA-C08A07E2678D}"/>
            </a:ext>
          </a:extLst>
        </xdr:cNvPr>
        <xdr:cNvSpPr txBox="1"/>
      </xdr:nvSpPr>
      <xdr:spPr>
        <a:xfrm>
          <a:off x="11932708" y="26689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168" name="テキスト ボックス 167">
          <a:extLst>
            <a:ext uri="{FF2B5EF4-FFF2-40B4-BE49-F238E27FC236}">
              <a16:creationId xmlns:a16="http://schemas.microsoft.com/office/drawing/2014/main" id="{80E72F07-FAB7-47ED-922A-D6AEC2C82137}"/>
            </a:ext>
          </a:extLst>
        </xdr:cNvPr>
        <xdr:cNvSpPr txBox="1"/>
      </xdr:nvSpPr>
      <xdr:spPr>
        <a:xfrm>
          <a:off x="11932708" y="26689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169" name="テキスト ボックス 168">
          <a:extLst>
            <a:ext uri="{FF2B5EF4-FFF2-40B4-BE49-F238E27FC236}">
              <a16:creationId xmlns:a16="http://schemas.microsoft.com/office/drawing/2014/main" id="{84794F9D-4112-418B-A589-2E0B324B750A}"/>
            </a:ext>
          </a:extLst>
        </xdr:cNvPr>
        <xdr:cNvSpPr txBox="1"/>
      </xdr:nvSpPr>
      <xdr:spPr>
        <a:xfrm>
          <a:off x="11932708" y="26689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170" name="テキスト ボックス 169">
          <a:extLst>
            <a:ext uri="{FF2B5EF4-FFF2-40B4-BE49-F238E27FC236}">
              <a16:creationId xmlns:a16="http://schemas.microsoft.com/office/drawing/2014/main" id="{9C3FBA26-C1E0-4416-8688-71059AC5BC13}"/>
            </a:ext>
          </a:extLst>
        </xdr:cNvPr>
        <xdr:cNvSpPr txBox="1"/>
      </xdr:nvSpPr>
      <xdr:spPr>
        <a:xfrm>
          <a:off x="11932708" y="26689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171" name="テキスト ボックス 170">
          <a:extLst>
            <a:ext uri="{FF2B5EF4-FFF2-40B4-BE49-F238E27FC236}">
              <a16:creationId xmlns:a16="http://schemas.microsoft.com/office/drawing/2014/main" id="{75E5AD41-9F1A-4333-8E27-3B7E08407931}"/>
            </a:ext>
          </a:extLst>
        </xdr:cNvPr>
        <xdr:cNvSpPr txBox="1"/>
      </xdr:nvSpPr>
      <xdr:spPr>
        <a:xfrm>
          <a:off x="11932708" y="26689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172" name="テキスト ボックス 171">
          <a:extLst>
            <a:ext uri="{FF2B5EF4-FFF2-40B4-BE49-F238E27FC236}">
              <a16:creationId xmlns:a16="http://schemas.microsoft.com/office/drawing/2014/main" id="{862D990D-28DD-43E8-A192-FF521837628B}"/>
            </a:ext>
          </a:extLst>
        </xdr:cNvPr>
        <xdr:cNvSpPr txBox="1"/>
      </xdr:nvSpPr>
      <xdr:spPr>
        <a:xfrm>
          <a:off x="11932708" y="26689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173" name="テキスト ボックス 172">
          <a:extLst>
            <a:ext uri="{FF2B5EF4-FFF2-40B4-BE49-F238E27FC236}">
              <a16:creationId xmlns:a16="http://schemas.microsoft.com/office/drawing/2014/main" id="{B986E1CE-92FB-48E2-8A44-D46557C5A7FB}"/>
            </a:ext>
          </a:extLst>
        </xdr:cNvPr>
        <xdr:cNvSpPr txBox="1"/>
      </xdr:nvSpPr>
      <xdr:spPr>
        <a:xfrm>
          <a:off x="11932708" y="26689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174" name="テキスト ボックス 173">
          <a:extLst>
            <a:ext uri="{FF2B5EF4-FFF2-40B4-BE49-F238E27FC236}">
              <a16:creationId xmlns:a16="http://schemas.microsoft.com/office/drawing/2014/main" id="{78C240A6-9E4A-450A-B7BD-569C1760D113}"/>
            </a:ext>
          </a:extLst>
        </xdr:cNvPr>
        <xdr:cNvSpPr txBox="1"/>
      </xdr:nvSpPr>
      <xdr:spPr>
        <a:xfrm>
          <a:off x="11932708" y="26689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175" name="テキスト ボックス 174">
          <a:extLst>
            <a:ext uri="{FF2B5EF4-FFF2-40B4-BE49-F238E27FC236}">
              <a16:creationId xmlns:a16="http://schemas.microsoft.com/office/drawing/2014/main" id="{6FB3D266-E3C5-48E6-8716-77385535DDE8}"/>
            </a:ext>
          </a:extLst>
        </xdr:cNvPr>
        <xdr:cNvSpPr txBox="1"/>
      </xdr:nvSpPr>
      <xdr:spPr>
        <a:xfrm>
          <a:off x="11932708" y="26689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176" name="テキスト ボックス 175">
          <a:extLst>
            <a:ext uri="{FF2B5EF4-FFF2-40B4-BE49-F238E27FC236}">
              <a16:creationId xmlns:a16="http://schemas.microsoft.com/office/drawing/2014/main" id="{C0675D7F-5A5C-40CB-A8D9-9F916DE70F30}"/>
            </a:ext>
          </a:extLst>
        </xdr:cNvPr>
        <xdr:cNvSpPr txBox="1"/>
      </xdr:nvSpPr>
      <xdr:spPr>
        <a:xfrm>
          <a:off x="11932708" y="26689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177" name="テキスト ボックス 176">
          <a:extLst>
            <a:ext uri="{FF2B5EF4-FFF2-40B4-BE49-F238E27FC236}">
              <a16:creationId xmlns:a16="http://schemas.microsoft.com/office/drawing/2014/main" id="{460B7949-0713-4563-9E57-56B20E3A6142}"/>
            </a:ext>
          </a:extLst>
        </xdr:cNvPr>
        <xdr:cNvSpPr txBox="1"/>
      </xdr:nvSpPr>
      <xdr:spPr>
        <a:xfrm>
          <a:off x="11932708" y="26689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178" name="テキスト ボックス 177">
          <a:extLst>
            <a:ext uri="{FF2B5EF4-FFF2-40B4-BE49-F238E27FC236}">
              <a16:creationId xmlns:a16="http://schemas.microsoft.com/office/drawing/2014/main" id="{3B7389FD-2D22-4771-B5D1-1AAAA3B1974C}"/>
            </a:ext>
          </a:extLst>
        </xdr:cNvPr>
        <xdr:cNvSpPr txBox="1"/>
      </xdr:nvSpPr>
      <xdr:spPr>
        <a:xfrm>
          <a:off x="11932708" y="26689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179" name="テキスト ボックス 178">
          <a:extLst>
            <a:ext uri="{FF2B5EF4-FFF2-40B4-BE49-F238E27FC236}">
              <a16:creationId xmlns:a16="http://schemas.microsoft.com/office/drawing/2014/main" id="{E1FD6AE1-D0EE-4D42-8A15-C77A5CF7C1D8}"/>
            </a:ext>
          </a:extLst>
        </xdr:cNvPr>
        <xdr:cNvSpPr txBox="1"/>
      </xdr:nvSpPr>
      <xdr:spPr>
        <a:xfrm>
          <a:off x="11932708" y="26689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180" name="テキスト ボックス 179">
          <a:extLst>
            <a:ext uri="{FF2B5EF4-FFF2-40B4-BE49-F238E27FC236}">
              <a16:creationId xmlns:a16="http://schemas.microsoft.com/office/drawing/2014/main" id="{0EBA8D71-CBD9-419D-BB8D-376EC5FB9092}"/>
            </a:ext>
          </a:extLst>
        </xdr:cNvPr>
        <xdr:cNvSpPr txBox="1"/>
      </xdr:nvSpPr>
      <xdr:spPr>
        <a:xfrm>
          <a:off x="11932708" y="26689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181" name="テキスト ボックス 180">
          <a:extLst>
            <a:ext uri="{FF2B5EF4-FFF2-40B4-BE49-F238E27FC236}">
              <a16:creationId xmlns:a16="http://schemas.microsoft.com/office/drawing/2014/main" id="{FAF7BD11-DB30-425B-95A7-7CE2DD140F6B}"/>
            </a:ext>
          </a:extLst>
        </xdr:cNvPr>
        <xdr:cNvSpPr txBox="1"/>
      </xdr:nvSpPr>
      <xdr:spPr>
        <a:xfrm>
          <a:off x="11932708" y="39081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182" name="テキスト ボックス 181">
          <a:extLst>
            <a:ext uri="{FF2B5EF4-FFF2-40B4-BE49-F238E27FC236}">
              <a16:creationId xmlns:a16="http://schemas.microsoft.com/office/drawing/2014/main" id="{809B8B0D-6077-4AC4-A96C-150A10FC72C9}"/>
            </a:ext>
          </a:extLst>
        </xdr:cNvPr>
        <xdr:cNvSpPr txBox="1"/>
      </xdr:nvSpPr>
      <xdr:spPr>
        <a:xfrm>
          <a:off x="11932708" y="39081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183" name="テキスト ボックス 182">
          <a:extLst>
            <a:ext uri="{FF2B5EF4-FFF2-40B4-BE49-F238E27FC236}">
              <a16:creationId xmlns:a16="http://schemas.microsoft.com/office/drawing/2014/main" id="{7699391F-CABF-4467-882E-623AC8DC5C9D}"/>
            </a:ext>
          </a:extLst>
        </xdr:cNvPr>
        <xdr:cNvSpPr txBox="1"/>
      </xdr:nvSpPr>
      <xdr:spPr>
        <a:xfrm>
          <a:off x="11932708" y="39081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184" name="テキスト ボックス 183">
          <a:extLst>
            <a:ext uri="{FF2B5EF4-FFF2-40B4-BE49-F238E27FC236}">
              <a16:creationId xmlns:a16="http://schemas.microsoft.com/office/drawing/2014/main" id="{8D94910D-1E5C-4047-A647-EF21E0E41D4F}"/>
            </a:ext>
          </a:extLst>
        </xdr:cNvPr>
        <xdr:cNvSpPr txBox="1"/>
      </xdr:nvSpPr>
      <xdr:spPr>
        <a:xfrm>
          <a:off x="11932708" y="39081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185" name="テキスト ボックス 184">
          <a:extLst>
            <a:ext uri="{FF2B5EF4-FFF2-40B4-BE49-F238E27FC236}">
              <a16:creationId xmlns:a16="http://schemas.microsoft.com/office/drawing/2014/main" id="{D8383D42-D98B-4B6A-9E04-467ADF01487D}"/>
            </a:ext>
          </a:extLst>
        </xdr:cNvPr>
        <xdr:cNvSpPr txBox="1"/>
      </xdr:nvSpPr>
      <xdr:spPr>
        <a:xfrm>
          <a:off x="11932708" y="39081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186" name="テキスト ボックス 185">
          <a:extLst>
            <a:ext uri="{FF2B5EF4-FFF2-40B4-BE49-F238E27FC236}">
              <a16:creationId xmlns:a16="http://schemas.microsoft.com/office/drawing/2014/main" id="{A3C98C63-0820-4689-9395-E8F8A1ACDB09}"/>
            </a:ext>
          </a:extLst>
        </xdr:cNvPr>
        <xdr:cNvSpPr txBox="1"/>
      </xdr:nvSpPr>
      <xdr:spPr>
        <a:xfrm>
          <a:off x="11932708" y="39081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187" name="テキスト ボックス 186">
          <a:extLst>
            <a:ext uri="{FF2B5EF4-FFF2-40B4-BE49-F238E27FC236}">
              <a16:creationId xmlns:a16="http://schemas.microsoft.com/office/drawing/2014/main" id="{F5E8F675-D9B7-4DCF-B2DE-50DE2A81219E}"/>
            </a:ext>
          </a:extLst>
        </xdr:cNvPr>
        <xdr:cNvSpPr txBox="1"/>
      </xdr:nvSpPr>
      <xdr:spPr>
        <a:xfrm>
          <a:off x="11932708" y="39081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188" name="テキスト ボックス 187">
          <a:extLst>
            <a:ext uri="{FF2B5EF4-FFF2-40B4-BE49-F238E27FC236}">
              <a16:creationId xmlns:a16="http://schemas.microsoft.com/office/drawing/2014/main" id="{869684B8-EE9A-4ACC-B30F-4C236419A13E}"/>
            </a:ext>
          </a:extLst>
        </xdr:cNvPr>
        <xdr:cNvSpPr txBox="1"/>
      </xdr:nvSpPr>
      <xdr:spPr>
        <a:xfrm>
          <a:off x="11932708" y="39081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189" name="テキスト ボックス 188">
          <a:extLst>
            <a:ext uri="{FF2B5EF4-FFF2-40B4-BE49-F238E27FC236}">
              <a16:creationId xmlns:a16="http://schemas.microsoft.com/office/drawing/2014/main" id="{802773FC-0B8C-402B-81C0-01A6F26CC9DE}"/>
            </a:ext>
          </a:extLst>
        </xdr:cNvPr>
        <xdr:cNvSpPr txBox="1"/>
      </xdr:nvSpPr>
      <xdr:spPr>
        <a:xfrm>
          <a:off x="11932708" y="39081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190" name="テキスト ボックス 189">
          <a:extLst>
            <a:ext uri="{FF2B5EF4-FFF2-40B4-BE49-F238E27FC236}">
              <a16:creationId xmlns:a16="http://schemas.microsoft.com/office/drawing/2014/main" id="{25E0287A-8D61-4485-AD91-20C0A3820EAF}"/>
            </a:ext>
          </a:extLst>
        </xdr:cNvPr>
        <xdr:cNvSpPr txBox="1"/>
      </xdr:nvSpPr>
      <xdr:spPr>
        <a:xfrm>
          <a:off x="11932708" y="39081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191" name="テキスト ボックス 190">
          <a:extLst>
            <a:ext uri="{FF2B5EF4-FFF2-40B4-BE49-F238E27FC236}">
              <a16:creationId xmlns:a16="http://schemas.microsoft.com/office/drawing/2014/main" id="{297930FE-875D-46C7-9368-63612EB3FCD3}"/>
            </a:ext>
          </a:extLst>
        </xdr:cNvPr>
        <xdr:cNvSpPr txBox="1"/>
      </xdr:nvSpPr>
      <xdr:spPr>
        <a:xfrm>
          <a:off x="11932708" y="39081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192" name="テキスト ボックス 191">
          <a:extLst>
            <a:ext uri="{FF2B5EF4-FFF2-40B4-BE49-F238E27FC236}">
              <a16:creationId xmlns:a16="http://schemas.microsoft.com/office/drawing/2014/main" id="{B3E81E34-F4CD-4EEB-B147-25659C37AD39}"/>
            </a:ext>
          </a:extLst>
        </xdr:cNvPr>
        <xdr:cNvSpPr txBox="1"/>
      </xdr:nvSpPr>
      <xdr:spPr>
        <a:xfrm>
          <a:off x="11932708" y="39081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193" name="テキスト ボックス 192">
          <a:extLst>
            <a:ext uri="{FF2B5EF4-FFF2-40B4-BE49-F238E27FC236}">
              <a16:creationId xmlns:a16="http://schemas.microsoft.com/office/drawing/2014/main" id="{1B5006DF-FE1A-4141-95D8-918EAA32DB3E}"/>
            </a:ext>
          </a:extLst>
        </xdr:cNvPr>
        <xdr:cNvSpPr txBox="1"/>
      </xdr:nvSpPr>
      <xdr:spPr>
        <a:xfrm>
          <a:off x="11932708" y="39081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194" name="テキスト ボックス 193">
          <a:extLst>
            <a:ext uri="{FF2B5EF4-FFF2-40B4-BE49-F238E27FC236}">
              <a16:creationId xmlns:a16="http://schemas.microsoft.com/office/drawing/2014/main" id="{694E0DDA-8880-474C-A5B0-7F490BE13854}"/>
            </a:ext>
          </a:extLst>
        </xdr:cNvPr>
        <xdr:cNvSpPr txBox="1"/>
      </xdr:nvSpPr>
      <xdr:spPr>
        <a:xfrm>
          <a:off x="11932708" y="39081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195" name="テキスト ボックス 194">
          <a:extLst>
            <a:ext uri="{FF2B5EF4-FFF2-40B4-BE49-F238E27FC236}">
              <a16:creationId xmlns:a16="http://schemas.microsoft.com/office/drawing/2014/main" id="{7F28ADD2-739D-4541-8E27-CF07DE2B1DC0}"/>
            </a:ext>
          </a:extLst>
        </xdr:cNvPr>
        <xdr:cNvSpPr txBox="1"/>
      </xdr:nvSpPr>
      <xdr:spPr>
        <a:xfrm>
          <a:off x="11932708" y="39081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196" name="テキスト ボックス 195">
          <a:extLst>
            <a:ext uri="{FF2B5EF4-FFF2-40B4-BE49-F238E27FC236}">
              <a16:creationId xmlns:a16="http://schemas.microsoft.com/office/drawing/2014/main" id="{BCB4DA02-EAEE-4601-AF45-3E7FC2027F76}"/>
            </a:ext>
          </a:extLst>
        </xdr:cNvPr>
        <xdr:cNvSpPr txBox="1"/>
      </xdr:nvSpPr>
      <xdr:spPr>
        <a:xfrm>
          <a:off x="11932708" y="39081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197" name="テキスト ボックス 196">
          <a:extLst>
            <a:ext uri="{FF2B5EF4-FFF2-40B4-BE49-F238E27FC236}">
              <a16:creationId xmlns:a16="http://schemas.microsoft.com/office/drawing/2014/main" id="{3A861D12-09E0-4AD7-A85E-CD74AA7AA504}"/>
            </a:ext>
          </a:extLst>
        </xdr:cNvPr>
        <xdr:cNvSpPr txBox="1"/>
      </xdr:nvSpPr>
      <xdr:spPr>
        <a:xfrm>
          <a:off x="11932708" y="39081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198" name="テキスト ボックス 197">
          <a:extLst>
            <a:ext uri="{FF2B5EF4-FFF2-40B4-BE49-F238E27FC236}">
              <a16:creationId xmlns:a16="http://schemas.microsoft.com/office/drawing/2014/main" id="{B56E5057-028C-4C2B-ACB9-929BAB044F3F}"/>
            </a:ext>
          </a:extLst>
        </xdr:cNvPr>
        <xdr:cNvSpPr txBox="1"/>
      </xdr:nvSpPr>
      <xdr:spPr>
        <a:xfrm>
          <a:off x="11932708" y="39081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199" name="テキスト ボックス 198">
          <a:extLst>
            <a:ext uri="{FF2B5EF4-FFF2-40B4-BE49-F238E27FC236}">
              <a16:creationId xmlns:a16="http://schemas.microsoft.com/office/drawing/2014/main" id="{A0998FC3-F3FA-4413-A5C9-3D9AFDA6E114}"/>
            </a:ext>
          </a:extLst>
        </xdr:cNvPr>
        <xdr:cNvSpPr txBox="1"/>
      </xdr:nvSpPr>
      <xdr:spPr>
        <a:xfrm>
          <a:off x="11932708" y="39081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200" name="テキスト ボックス 199">
          <a:extLst>
            <a:ext uri="{FF2B5EF4-FFF2-40B4-BE49-F238E27FC236}">
              <a16:creationId xmlns:a16="http://schemas.microsoft.com/office/drawing/2014/main" id="{271FDD89-A3DF-47EE-A54F-8FBBDB0BDFE5}"/>
            </a:ext>
          </a:extLst>
        </xdr:cNvPr>
        <xdr:cNvSpPr txBox="1"/>
      </xdr:nvSpPr>
      <xdr:spPr>
        <a:xfrm>
          <a:off x="11932708" y="39081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201" name="テキスト ボックス 200">
          <a:extLst>
            <a:ext uri="{FF2B5EF4-FFF2-40B4-BE49-F238E27FC236}">
              <a16:creationId xmlns:a16="http://schemas.microsoft.com/office/drawing/2014/main" id="{C9BF61A4-A0BA-4211-B3AB-CC6024522BAD}"/>
            </a:ext>
          </a:extLst>
        </xdr:cNvPr>
        <xdr:cNvSpPr txBox="1"/>
      </xdr:nvSpPr>
      <xdr:spPr>
        <a:xfrm>
          <a:off x="11932708" y="39081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202" name="テキスト ボックス 201">
          <a:extLst>
            <a:ext uri="{FF2B5EF4-FFF2-40B4-BE49-F238E27FC236}">
              <a16:creationId xmlns:a16="http://schemas.microsoft.com/office/drawing/2014/main" id="{07607B42-81FA-4A7C-B6BB-C44514F000B2}"/>
            </a:ext>
          </a:extLst>
        </xdr:cNvPr>
        <xdr:cNvSpPr txBox="1"/>
      </xdr:nvSpPr>
      <xdr:spPr>
        <a:xfrm>
          <a:off x="11932708" y="39081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203" name="テキスト ボックス 202">
          <a:extLst>
            <a:ext uri="{FF2B5EF4-FFF2-40B4-BE49-F238E27FC236}">
              <a16:creationId xmlns:a16="http://schemas.microsoft.com/office/drawing/2014/main" id="{C7A3E6F6-65CB-4224-BC43-936E001E4550}"/>
            </a:ext>
          </a:extLst>
        </xdr:cNvPr>
        <xdr:cNvSpPr txBox="1"/>
      </xdr:nvSpPr>
      <xdr:spPr>
        <a:xfrm>
          <a:off x="11932708" y="39081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204" name="テキスト ボックス 203">
          <a:extLst>
            <a:ext uri="{FF2B5EF4-FFF2-40B4-BE49-F238E27FC236}">
              <a16:creationId xmlns:a16="http://schemas.microsoft.com/office/drawing/2014/main" id="{1DD5B6DC-2D70-419A-9973-71032557267C}"/>
            </a:ext>
          </a:extLst>
        </xdr:cNvPr>
        <xdr:cNvSpPr txBox="1"/>
      </xdr:nvSpPr>
      <xdr:spPr>
        <a:xfrm>
          <a:off x="11932708" y="39081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205" name="テキスト ボックス 204">
          <a:extLst>
            <a:ext uri="{FF2B5EF4-FFF2-40B4-BE49-F238E27FC236}">
              <a16:creationId xmlns:a16="http://schemas.microsoft.com/office/drawing/2014/main" id="{E5B2EFA9-31FF-41D4-9AB3-17E8C7E54AC0}"/>
            </a:ext>
          </a:extLst>
        </xdr:cNvPr>
        <xdr:cNvSpPr txBox="1"/>
      </xdr:nvSpPr>
      <xdr:spPr>
        <a:xfrm>
          <a:off x="11932708" y="39081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206" name="テキスト ボックス 205">
          <a:extLst>
            <a:ext uri="{FF2B5EF4-FFF2-40B4-BE49-F238E27FC236}">
              <a16:creationId xmlns:a16="http://schemas.microsoft.com/office/drawing/2014/main" id="{8F4F9171-6473-4511-9340-6C895632759C}"/>
            </a:ext>
          </a:extLst>
        </xdr:cNvPr>
        <xdr:cNvSpPr txBox="1"/>
      </xdr:nvSpPr>
      <xdr:spPr>
        <a:xfrm>
          <a:off x="11932708" y="39081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207" name="テキスト ボックス 206">
          <a:extLst>
            <a:ext uri="{FF2B5EF4-FFF2-40B4-BE49-F238E27FC236}">
              <a16:creationId xmlns:a16="http://schemas.microsoft.com/office/drawing/2014/main" id="{FFEAA202-3F52-4032-85A9-F8E54D3E787C}"/>
            </a:ext>
          </a:extLst>
        </xdr:cNvPr>
        <xdr:cNvSpPr txBox="1"/>
      </xdr:nvSpPr>
      <xdr:spPr>
        <a:xfrm>
          <a:off x="11932708" y="39081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208" name="テキスト ボックス 207">
          <a:extLst>
            <a:ext uri="{FF2B5EF4-FFF2-40B4-BE49-F238E27FC236}">
              <a16:creationId xmlns:a16="http://schemas.microsoft.com/office/drawing/2014/main" id="{C6510E14-5634-4514-9469-2D4CA8172BF2}"/>
            </a:ext>
          </a:extLst>
        </xdr:cNvPr>
        <xdr:cNvSpPr txBox="1"/>
      </xdr:nvSpPr>
      <xdr:spPr>
        <a:xfrm>
          <a:off x="11932708" y="39081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209" name="テキスト ボックス 208">
          <a:extLst>
            <a:ext uri="{FF2B5EF4-FFF2-40B4-BE49-F238E27FC236}">
              <a16:creationId xmlns:a16="http://schemas.microsoft.com/office/drawing/2014/main" id="{EDB1D0F8-CA6E-406E-B5EA-ACDF9BF78F8F}"/>
            </a:ext>
          </a:extLst>
        </xdr:cNvPr>
        <xdr:cNvSpPr txBox="1"/>
      </xdr:nvSpPr>
      <xdr:spPr>
        <a:xfrm>
          <a:off x="11932708" y="39081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210" name="テキスト ボックス 209">
          <a:extLst>
            <a:ext uri="{FF2B5EF4-FFF2-40B4-BE49-F238E27FC236}">
              <a16:creationId xmlns:a16="http://schemas.microsoft.com/office/drawing/2014/main" id="{E6EC7171-FC13-4D1D-B4BD-6214BE96DCB9}"/>
            </a:ext>
          </a:extLst>
        </xdr:cNvPr>
        <xdr:cNvSpPr txBox="1"/>
      </xdr:nvSpPr>
      <xdr:spPr>
        <a:xfrm>
          <a:off x="11932708" y="39081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211" name="テキスト ボックス 210">
          <a:extLst>
            <a:ext uri="{FF2B5EF4-FFF2-40B4-BE49-F238E27FC236}">
              <a16:creationId xmlns:a16="http://schemas.microsoft.com/office/drawing/2014/main" id="{1DC99CF7-4B60-4DDF-9B2D-99A522EF8764}"/>
            </a:ext>
          </a:extLst>
        </xdr:cNvPr>
        <xdr:cNvSpPr txBox="1"/>
      </xdr:nvSpPr>
      <xdr:spPr>
        <a:xfrm>
          <a:off x="11932708" y="39081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212" name="テキスト ボックス 211">
          <a:extLst>
            <a:ext uri="{FF2B5EF4-FFF2-40B4-BE49-F238E27FC236}">
              <a16:creationId xmlns:a16="http://schemas.microsoft.com/office/drawing/2014/main" id="{41168014-2113-4455-97A6-703C81E43D76}"/>
            </a:ext>
          </a:extLst>
        </xdr:cNvPr>
        <xdr:cNvSpPr txBox="1"/>
      </xdr:nvSpPr>
      <xdr:spPr>
        <a:xfrm>
          <a:off x="11932708" y="39081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213" name="テキスト ボックス 212">
          <a:extLst>
            <a:ext uri="{FF2B5EF4-FFF2-40B4-BE49-F238E27FC236}">
              <a16:creationId xmlns:a16="http://schemas.microsoft.com/office/drawing/2014/main" id="{4AC164A2-0604-45E1-AED0-F763CA04FD90}"/>
            </a:ext>
          </a:extLst>
        </xdr:cNvPr>
        <xdr:cNvSpPr txBox="1"/>
      </xdr:nvSpPr>
      <xdr:spPr>
        <a:xfrm>
          <a:off x="11932708" y="39081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214" name="テキスト ボックス 213">
          <a:extLst>
            <a:ext uri="{FF2B5EF4-FFF2-40B4-BE49-F238E27FC236}">
              <a16:creationId xmlns:a16="http://schemas.microsoft.com/office/drawing/2014/main" id="{CADC097C-057D-4853-91C6-E0ED2F3FA2CF}"/>
            </a:ext>
          </a:extLst>
        </xdr:cNvPr>
        <xdr:cNvSpPr txBox="1"/>
      </xdr:nvSpPr>
      <xdr:spPr>
        <a:xfrm>
          <a:off x="11932708" y="39081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215" name="テキスト ボックス 214">
          <a:extLst>
            <a:ext uri="{FF2B5EF4-FFF2-40B4-BE49-F238E27FC236}">
              <a16:creationId xmlns:a16="http://schemas.microsoft.com/office/drawing/2014/main" id="{41FFB192-0BD3-469D-9838-F3CF51A0F467}"/>
            </a:ext>
          </a:extLst>
        </xdr:cNvPr>
        <xdr:cNvSpPr txBox="1"/>
      </xdr:nvSpPr>
      <xdr:spPr>
        <a:xfrm>
          <a:off x="11932708" y="39081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216" name="テキスト ボックス 215">
          <a:extLst>
            <a:ext uri="{FF2B5EF4-FFF2-40B4-BE49-F238E27FC236}">
              <a16:creationId xmlns:a16="http://schemas.microsoft.com/office/drawing/2014/main" id="{3A09C76E-EAF7-4C84-B626-5EEE7E1920C6}"/>
            </a:ext>
          </a:extLst>
        </xdr:cNvPr>
        <xdr:cNvSpPr txBox="1"/>
      </xdr:nvSpPr>
      <xdr:spPr>
        <a:xfrm>
          <a:off x="11932708" y="39081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217" name="テキスト ボックス 216">
          <a:extLst>
            <a:ext uri="{FF2B5EF4-FFF2-40B4-BE49-F238E27FC236}">
              <a16:creationId xmlns:a16="http://schemas.microsoft.com/office/drawing/2014/main" id="{BA317B16-5865-4928-BBD5-1B881016C104}"/>
            </a:ext>
          </a:extLst>
        </xdr:cNvPr>
        <xdr:cNvSpPr txBox="1"/>
      </xdr:nvSpPr>
      <xdr:spPr>
        <a:xfrm>
          <a:off x="11932708" y="39081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218" name="テキスト ボックス 217">
          <a:extLst>
            <a:ext uri="{FF2B5EF4-FFF2-40B4-BE49-F238E27FC236}">
              <a16:creationId xmlns:a16="http://schemas.microsoft.com/office/drawing/2014/main" id="{A51DBA66-9BB6-4A54-8094-C798A8918F49}"/>
            </a:ext>
          </a:extLst>
        </xdr:cNvPr>
        <xdr:cNvSpPr txBox="1"/>
      </xdr:nvSpPr>
      <xdr:spPr>
        <a:xfrm>
          <a:off x="11932708" y="39081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219" name="テキスト ボックス 218">
          <a:extLst>
            <a:ext uri="{FF2B5EF4-FFF2-40B4-BE49-F238E27FC236}">
              <a16:creationId xmlns:a16="http://schemas.microsoft.com/office/drawing/2014/main" id="{8268816C-E82B-47E2-8DA6-25CB29C6301A}"/>
            </a:ext>
          </a:extLst>
        </xdr:cNvPr>
        <xdr:cNvSpPr txBox="1"/>
      </xdr:nvSpPr>
      <xdr:spPr>
        <a:xfrm>
          <a:off x="11932708" y="39081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220" name="テキスト ボックス 219">
          <a:extLst>
            <a:ext uri="{FF2B5EF4-FFF2-40B4-BE49-F238E27FC236}">
              <a16:creationId xmlns:a16="http://schemas.microsoft.com/office/drawing/2014/main" id="{B82E7956-16CB-4BB7-80F6-500FDDD172AA}"/>
            </a:ext>
          </a:extLst>
        </xdr:cNvPr>
        <xdr:cNvSpPr txBox="1"/>
      </xdr:nvSpPr>
      <xdr:spPr>
        <a:xfrm>
          <a:off x="11932708" y="39081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221" name="テキスト ボックス 220">
          <a:extLst>
            <a:ext uri="{FF2B5EF4-FFF2-40B4-BE49-F238E27FC236}">
              <a16:creationId xmlns:a16="http://schemas.microsoft.com/office/drawing/2014/main" id="{A4F82A7B-FBCB-4501-BB02-F03091F4228B}"/>
            </a:ext>
          </a:extLst>
        </xdr:cNvPr>
        <xdr:cNvSpPr txBox="1"/>
      </xdr:nvSpPr>
      <xdr:spPr>
        <a:xfrm>
          <a:off x="11932708" y="39081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222" name="テキスト ボックス 221">
          <a:extLst>
            <a:ext uri="{FF2B5EF4-FFF2-40B4-BE49-F238E27FC236}">
              <a16:creationId xmlns:a16="http://schemas.microsoft.com/office/drawing/2014/main" id="{52D34927-9772-407E-9C74-EC2A41371EAB}"/>
            </a:ext>
          </a:extLst>
        </xdr:cNvPr>
        <xdr:cNvSpPr txBox="1"/>
      </xdr:nvSpPr>
      <xdr:spPr>
        <a:xfrm>
          <a:off x="11932708" y="39081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223" name="テキスト ボックス 222">
          <a:extLst>
            <a:ext uri="{FF2B5EF4-FFF2-40B4-BE49-F238E27FC236}">
              <a16:creationId xmlns:a16="http://schemas.microsoft.com/office/drawing/2014/main" id="{0B161329-9FB5-4D8E-9E9A-A6EA76C502CB}"/>
            </a:ext>
          </a:extLst>
        </xdr:cNvPr>
        <xdr:cNvSpPr txBox="1"/>
      </xdr:nvSpPr>
      <xdr:spPr>
        <a:xfrm>
          <a:off x="11932708" y="39081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224" name="テキスト ボックス 223">
          <a:extLst>
            <a:ext uri="{FF2B5EF4-FFF2-40B4-BE49-F238E27FC236}">
              <a16:creationId xmlns:a16="http://schemas.microsoft.com/office/drawing/2014/main" id="{245F528E-2E5F-4909-96E9-78FB5990ED80}"/>
            </a:ext>
          </a:extLst>
        </xdr:cNvPr>
        <xdr:cNvSpPr txBox="1"/>
      </xdr:nvSpPr>
      <xdr:spPr>
        <a:xfrm>
          <a:off x="11932708" y="39081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xdr:row>
      <xdr:rowOff>0</xdr:rowOff>
    </xdr:from>
    <xdr:ext cx="184731" cy="264560"/>
    <xdr:sp macro="" textlink="">
      <xdr:nvSpPr>
        <xdr:cNvPr id="225" name="テキスト ボックス 224">
          <a:extLst>
            <a:ext uri="{FF2B5EF4-FFF2-40B4-BE49-F238E27FC236}">
              <a16:creationId xmlns:a16="http://schemas.microsoft.com/office/drawing/2014/main" id="{6A37264D-C667-4ECE-93AE-DDC2572743DD}"/>
            </a:ext>
          </a:extLst>
        </xdr:cNvPr>
        <xdr:cNvSpPr txBox="1"/>
      </xdr:nvSpPr>
      <xdr:spPr>
        <a:xfrm>
          <a:off x="11932708" y="457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xdr:row>
      <xdr:rowOff>0</xdr:rowOff>
    </xdr:from>
    <xdr:ext cx="184731" cy="264560"/>
    <xdr:sp macro="" textlink="">
      <xdr:nvSpPr>
        <xdr:cNvPr id="226" name="テキスト ボックス 225">
          <a:extLst>
            <a:ext uri="{FF2B5EF4-FFF2-40B4-BE49-F238E27FC236}">
              <a16:creationId xmlns:a16="http://schemas.microsoft.com/office/drawing/2014/main" id="{F7D646CB-DA95-47B6-B6B8-D9B0660B0AAE}"/>
            </a:ext>
          </a:extLst>
        </xdr:cNvPr>
        <xdr:cNvSpPr txBox="1"/>
      </xdr:nvSpPr>
      <xdr:spPr>
        <a:xfrm>
          <a:off x="11932708" y="457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xdr:row>
      <xdr:rowOff>0</xdr:rowOff>
    </xdr:from>
    <xdr:ext cx="184731" cy="264560"/>
    <xdr:sp macro="" textlink="">
      <xdr:nvSpPr>
        <xdr:cNvPr id="227" name="テキスト ボックス 226">
          <a:extLst>
            <a:ext uri="{FF2B5EF4-FFF2-40B4-BE49-F238E27FC236}">
              <a16:creationId xmlns:a16="http://schemas.microsoft.com/office/drawing/2014/main" id="{05485CA3-99EE-4EC7-94E8-30A6C55FDB13}"/>
            </a:ext>
          </a:extLst>
        </xdr:cNvPr>
        <xdr:cNvSpPr txBox="1"/>
      </xdr:nvSpPr>
      <xdr:spPr>
        <a:xfrm>
          <a:off x="11932708" y="457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xdr:row>
      <xdr:rowOff>0</xdr:rowOff>
    </xdr:from>
    <xdr:ext cx="184731" cy="264560"/>
    <xdr:sp macro="" textlink="">
      <xdr:nvSpPr>
        <xdr:cNvPr id="228" name="テキスト ボックス 227">
          <a:extLst>
            <a:ext uri="{FF2B5EF4-FFF2-40B4-BE49-F238E27FC236}">
              <a16:creationId xmlns:a16="http://schemas.microsoft.com/office/drawing/2014/main" id="{FEBF3BF5-B28B-4DA0-AE58-E426D1D572C4}"/>
            </a:ext>
          </a:extLst>
        </xdr:cNvPr>
        <xdr:cNvSpPr txBox="1"/>
      </xdr:nvSpPr>
      <xdr:spPr>
        <a:xfrm>
          <a:off x="11932708" y="457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xdr:row>
      <xdr:rowOff>0</xdr:rowOff>
    </xdr:from>
    <xdr:ext cx="184731" cy="264560"/>
    <xdr:sp macro="" textlink="">
      <xdr:nvSpPr>
        <xdr:cNvPr id="229" name="テキスト ボックス 228">
          <a:extLst>
            <a:ext uri="{FF2B5EF4-FFF2-40B4-BE49-F238E27FC236}">
              <a16:creationId xmlns:a16="http://schemas.microsoft.com/office/drawing/2014/main" id="{6FE2ADA5-9DE9-4B2D-A85E-9BC36427B960}"/>
            </a:ext>
          </a:extLst>
        </xdr:cNvPr>
        <xdr:cNvSpPr txBox="1"/>
      </xdr:nvSpPr>
      <xdr:spPr>
        <a:xfrm>
          <a:off x="11932708" y="457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xdr:row>
      <xdr:rowOff>0</xdr:rowOff>
    </xdr:from>
    <xdr:ext cx="184731" cy="264560"/>
    <xdr:sp macro="" textlink="">
      <xdr:nvSpPr>
        <xdr:cNvPr id="230" name="テキスト ボックス 229">
          <a:extLst>
            <a:ext uri="{FF2B5EF4-FFF2-40B4-BE49-F238E27FC236}">
              <a16:creationId xmlns:a16="http://schemas.microsoft.com/office/drawing/2014/main" id="{D89E7F35-523D-41CE-8858-3D044816CC85}"/>
            </a:ext>
          </a:extLst>
        </xdr:cNvPr>
        <xdr:cNvSpPr txBox="1"/>
      </xdr:nvSpPr>
      <xdr:spPr>
        <a:xfrm>
          <a:off x="11932708" y="457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xdr:row>
      <xdr:rowOff>0</xdr:rowOff>
    </xdr:from>
    <xdr:ext cx="184731" cy="264560"/>
    <xdr:sp macro="" textlink="">
      <xdr:nvSpPr>
        <xdr:cNvPr id="231" name="テキスト ボックス 230">
          <a:extLst>
            <a:ext uri="{FF2B5EF4-FFF2-40B4-BE49-F238E27FC236}">
              <a16:creationId xmlns:a16="http://schemas.microsoft.com/office/drawing/2014/main" id="{0D2D2E66-36E8-4830-A3E4-995E1761964B}"/>
            </a:ext>
          </a:extLst>
        </xdr:cNvPr>
        <xdr:cNvSpPr txBox="1"/>
      </xdr:nvSpPr>
      <xdr:spPr>
        <a:xfrm>
          <a:off x="11932708" y="457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xdr:row>
      <xdr:rowOff>0</xdr:rowOff>
    </xdr:from>
    <xdr:ext cx="184731" cy="264560"/>
    <xdr:sp macro="" textlink="">
      <xdr:nvSpPr>
        <xdr:cNvPr id="232" name="テキスト ボックス 231">
          <a:extLst>
            <a:ext uri="{FF2B5EF4-FFF2-40B4-BE49-F238E27FC236}">
              <a16:creationId xmlns:a16="http://schemas.microsoft.com/office/drawing/2014/main" id="{AC2AF11D-0392-4EC9-A0F9-6D2BF5A900C3}"/>
            </a:ext>
          </a:extLst>
        </xdr:cNvPr>
        <xdr:cNvSpPr txBox="1"/>
      </xdr:nvSpPr>
      <xdr:spPr>
        <a:xfrm>
          <a:off x="11932708" y="457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xdr:row>
      <xdr:rowOff>0</xdr:rowOff>
    </xdr:from>
    <xdr:ext cx="184731" cy="264560"/>
    <xdr:sp macro="" textlink="">
      <xdr:nvSpPr>
        <xdr:cNvPr id="233" name="テキスト ボックス 232">
          <a:extLst>
            <a:ext uri="{FF2B5EF4-FFF2-40B4-BE49-F238E27FC236}">
              <a16:creationId xmlns:a16="http://schemas.microsoft.com/office/drawing/2014/main" id="{25E97A76-9D03-4A17-A583-D982B6435898}"/>
            </a:ext>
          </a:extLst>
        </xdr:cNvPr>
        <xdr:cNvSpPr txBox="1"/>
      </xdr:nvSpPr>
      <xdr:spPr>
        <a:xfrm>
          <a:off x="11932708" y="457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xdr:row>
      <xdr:rowOff>0</xdr:rowOff>
    </xdr:from>
    <xdr:ext cx="184731" cy="264560"/>
    <xdr:sp macro="" textlink="">
      <xdr:nvSpPr>
        <xdr:cNvPr id="234" name="テキスト ボックス 233">
          <a:extLst>
            <a:ext uri="{FF2B5EF4-FFF2-40B4-BE49-F238E27FC236}">
              <a16:creationId xmlns:a16="http://schemas.microsoft.com/office/drawing/2014/main" id="{835F0788-6E5D-4AEC-BED6-AAE75FFBE7BF}"/>
            </a:ext>
          </a:extLst>
        </xdr:cNvPr>
        <xdr:cNvSpPr txBox="1"/>
      </xdr:nvSpPr>
      <xdr:spPr>
        <a:xfrm>
          <a:off x="11932708" y="457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xdr:row>
      <xdr:rowOff>0</xdr:rowOff>
    </xdr:from>
    <xdr:ext cx="184731" cy="264560"/>
    <xdr:sp macro="" textlink="">
      <xdr:nvSpPr>
        <xdr:cNvPr id="235" name="テキスト ボックス 234">
          <a:extLst>
            <a:ext uri="{FF2B5EF4-FFF2-40B4-BE49-F238E27FC236}">
              <a16:creationId xmlns:a16="http://schemas.microsoft.com/office/drawing/2014/main" id="{C89B935C-F102-4023-AA37-8D8E54AD6E5D}"/>
            </a:ext>
          </a:extLst>
        </xdr:cNvPr>
        <xdr:cNvSpPr txBox="1"/>
      </xdr:nvSpPr>
      <xdr:spPr>
        <a:xfrm>
          <a:off x="11932708" y="457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xdr:row>
      <xdr:rowOff>0</xdr:rowOff>
    </xdr:from>
    <xdr:ext cx="184731" cy="264560"/>
    <xdr:sp macro="" textlink="">
      <xdr:nvSpPr>
        <xdr:cNvPr id="236" name="テキスト ボックス 235">
          <a:extLst>
            <a:ext uri="{FF2B5EF4-FFF2-40B4-BE49-F238E27FC236}">
              <a16:creationId xmlns:a16="http://schemas.microsoft.com/office/drawing/2014/main" id="{FEE8894B-5AB8-44B0-BCBD-F115B9183B85}"/>
            </a:ext>
          </a:extLst>
        </xdr:cNvPr>
        <xdr:cNvSpPr txBox="1"/>
      </xdr:nvSpPr>
      <xdr:spPr>
        <a:xfrm>
          <a:off x="11932708" y="457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xdr:row>
      <xdr:rowOff>0</xdr:rowOff>
    </xdr:from>
    <xdr:ext cx="184731" cy="264560"/>
    <xdr:sp macro="" textlink="">
      <xdr:nvSpPr>
        <xdr:cNvPr id="237" name="テキスト ボックス 236">
          <a:extLst>
            <a:ext uri="{FF2B5EF4-FFF2-40B4-BE49-F238E27FC236}">
              <a16:creationId xmlns:a16="http://schemas.microsoft.com/office/drawing/2014/main" id="{C8036144-C629-4691-8FD1-BA47C42676B6}"/>
            </a:ext>
          </a:extLst>
        </xdr:cNvPr>
        <xdr:cNvSpPr txBox="1"/>
      </xdr:nvSpPr>
      <xdr:spPr>
        <a:xfrm>
          <a:off x="11932708" y="457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xdr:row>
      <xdr:rowOff>0</xdr:rowOff>
    </xdr:from>
    <xdr:ext cx="184731" cy="264560"/>
    <xdr:sp macro="" textlink="">
      <xdr:nvSpPr>
        <xdr:cNvPr id="238" name="テキスト ボックス 237">
          <a:extLst>
            <a:ext uri="{FF2B5EF4-FFF2-40B4-BE49-F238E27FC236}">
              <a16:creationId xmlns:a16="http://schemas.microsoft.com/office/drawing/2014/main" id="{D463815C-BAD0-4B92-9411-495C65023AC2}"/>
            </a:ext>
          </a:extLst>
        </xdr:cNvPr>
        <xdr:cNvSpPr txBox="1"/>
      </xdr:nvSpPr>
      <xdr:spPr>
        <a:xfrm>
          <a:off x="11932708" y="457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xdr:row>
      <xdr:rowOff>0</xdr:rowOff>
    </xdr:from>
    <xdr:ext cx="184731" cy="264560"/>
    <xdr:sp macro="" textlink="">
      <xdr:nvSpPr>
        <xdr:cNvPr id="239" name="テキスト ボックス 238">
          <a:extLst>
            <a:ext uri="{FF2B5EF4-FFF2-40B4-BE49-F238E27FC236}">
              <a16:creationId xmlns:a16="http://schemas.microsoft.com/office/drawing/2014/main" id="{E3B51115-2849-4962-953B-42278F1D4CA2}"/>
            </a:ext>
          </a:extLst>
        </xdr:cNvPr>
        <xdr:cNvSpPr txBox="1"/>
      </xdr:nvSpPr>
      <xdr:spPr>
        <a:xfrm>
          <a:off x="11932708" y="457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xdr:row>
      <xdr:rowOff>0</xdr:rowOff>
    </xdr:from>
    <xdr:ext cx="184731" cy="264560"/>
    <xdr:sp macro="" textlink="">
      <xdr:nvSpPr>
        <xdr:cNvPr id="240" name="テキスト ボックス 239">
          <a:extLst>
            <a:ext uri="{FF2B5EF4-FFF2-40B4-BE49-F238E27FC236}">
              <a16:creationId xmlns:a16="http://schemas.microsoft.com/office/drawing/2014/main" id="{9D59BBC5-1CAA-494D-8DA9-B40B32CAF260}"/>
            </a:ext>
          </a:extLst>
        </xdr:cNvPr>
        <xdr:cNvSpPr txBox="1"/>
      </xdr:nvSpPr>
      <xdr:spPr>
        <a:xfrm>
          <a:off x="11932708" y="457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xdr:row>
      <xdr:rowOff>0</xdr:rowOff>
    </xdr:from>
    <xdr:ext cx="184731" cy="264560"/>
    <xdr:sp macro="" textlink="">
      <xdr:nvSpPr>
        <xdr:cNvPr id="241" name="テキスト ボックス 240">
          <a:extLst>
            <a:ext uri="{FF2B5EF4-FFF2-40B4-BE49-F238E27FC236}">
              <a16:creationId xmlns:a16="http://schemas.microsoft.com/office/drawing/2014/main" id="{0D23DF3C-F08C-42A5-AD4C-BC4F955C0427}"/>
            </a:ext>
          </a:extLst>
        </xdr:cNvPr>
        <xdr:cNvSpPr txBox="1"/>
      </xdr:nvSpPr>
      <xdr:spPr>
        <a:xfrm>
          <a:off x="11932708" y="457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xdr:row>
      <xdr:rowOff>0</xdr:rowOff>
    </xdr:from>
    <xdr:ext cx="184731" cy="264560"/>
    <xdr:sp macro="" textlink="">
      <xdr:nvSpPr>
        <xdr:cNvPr id="242" name="テキスト ボックス 241">
          <a:extLst>
            <a:ext uri="{FF2B5EF4-FFF2-40B4-BE49-F238E27FC236}">
              <a16:creationId xmlns:a16="http://schemas.microsoft.com/office/drawing/2014/main" id="{DB426AED-8B46-44BB-B013-BC8696110F34}"/>
            </a:ext>
          </a:extLst>
        </xdr:cNvPr>
        <xdr:cNvSpPr txBox="1"/>
      </xdr:nvSpPr>
      <xdr:spPr>
        <a:xfrm>
          <a:off x="11932708" y="457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xdr:row>
      <xdr:rowOff>0</xdr:rowOff>
    </xdr:from>
    <xdr:ext cx="184731" cy="264560"/>
    <xdr:sp macro="" textlink="">
      <xdr:nvSpPr>
        <xdr:cNvPr id="243" name="テキスト ボックス 242">
          <a:extLst>
            <a:ext uri="{FF2B5EF4-FFF2-40B4-BE49-F238E27FC236}">
              <a16:creationId xmlns:a16="http://schemas.microsoft.com/office/drawing/2014/main" id="{62D93EDB-9B5E-4A31-A464-07BCA27A5EF2}"/>
            </a:ext>
          </a:extLst>
        </xdr:cNvPr>
        <xdr:cNvSpPr txBox="1"/>
      </xdr:nvSpPr>
      <xdr:spPr>
        <a:xfrm>
          <a:off x="11932708" y="457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xdr:row>
      <xdr:rowOff>0</xdr:rowOff>
    </xdr:from>
    <xdr:ext cx="184731" cy="264560"/>
    <xdr:sp macro="" textlink="">
      <xdr:nvSpPr>
        <xdr:cNvPr id="244" name="テキスト ボックス 243">
          <a:extLst>
            <a:ext uri="{FF2B5EF4-FFF2-40B4-BE49-F238E27FC236}">
              <a16:creationId xmlns:a16="http://schemas.microsoft.com/office/drawing/2014/main" id="{FDA7B291-610C-4D97-B8DC-38381C1E7F4E}"/>
            </a:ext>
          </a:extLst>
        </xdr:cNvPr>
        <xdr:cNvSpPr txBox="1"/>
      </xdr:nvSpPr>
      <xdr:spPr>
        <a:xfrm>
          <a:off x="11932708" y="457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xdr:row>
      <xdr:rowOff>0</xdr:rowOff>
    </xdr:from>
    <xdr:ext cx="184731" cy="264560"/>
    <xdr:sp macro="" textlink="">
      <xdr:nvSpPr>
        <xdr:cNvPr id="245" name="テキスト ボックス 244">
          <a:extLst>
            <a:ext uri="{FF2B5EF4-FFF2-40B4-BE49-F238E27FC236}">
              <a16:creationId xmlns:a16="http://schemas.microsoft.com/office/drawing/2014/main" id="{7272C041-474E-46DD-B96F-8A1F586D3C74}"/>
            </a:ext>
          </a:extLst>
        </xdr:cNvPr>
        <xdr:cNvSpPr txBox="1"/>
      </xdr:nvSpPr>
      <xdr:spPr>
        <a:xfrm>
          <a:off x="11932708" y="457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xdr:row>
      <xdr:rowOff>0</xdr:rowOff>
    </xdr:from>
    <xdr:ext cx="184731" cy="264560"/>
    <xdr:sp macro="" textlink="">
      <xdr:nvSpPr>
        <xdr:cNvPr id="246" name="テキスト ボックス 245">
          <a:extLst>
            <a:ext uri="{FF2B5EF4-FFF2-40B4-BE49-F238E27FC236}">
              <a16:creationId xmlns:a16="http://schemas.microsoft.com/office/drawing/2014/main" id="{054BE9B7-476A-4539-9DAF-EE6D832FA974}"/>
            </a:ext>
          </a:extLst>
        </xdr:cNvPr>
        <xdr:cNvSpPr txBox="1"/>
      </xdr:nvSpPr>
      <xdr:spPr>
        <a:xfrm>
          <a:off x="11932708" y="457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xdr:row>
      <xdr:rowOff>0</xdr:rowOff>
    </xdr:from>
    <xdr:ext cx="184731" cy="264560"/>
    <xdr:sp macro="" textlink="">
      <xdr:nvSpPr>
        <xdr:cNvPr id="247" name="テキスト ボックス 246">
          <a:extLst>
            <a:ext uri="{FF2B5EF4-FFF2-40B4-BE49-F238E27FC236}">
              <a16:creationId xmlns:a16="http://schemas.microsoft.com/office/drawing/2014/main" id="{9BCF76FD-7D2C-4A84-9A33-002547A60601}"/>
            </a:ext>
          </a:extLst>
        </xdr:cNvPr>
        <xdr:cNvSpPr txBox="1"/>
      </xdr:nvSpPr>
      <xdr:spPr>
        <a:xfrm>
          <a:off x="11932708" y="457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xdr:row>
      <xdr:rowOff>0</xdr:rowOff>
    </xdr:from>
    <xdr:ext cx="184731" cy="264560"/>
    <xdr:sp macro="" textlink="">
      <xdr:nvSpPr>
        <xdr:cNvPr id="248" name="テキスト ボックス 247">
          <a:extLst>
            <a:ext uri="{FF2B5EF4-FFF2-40B4-BE49-F238E27FC236}">
              <a16:creationId xmlns:a16="http://schemas.microsoft.com/office/drawing/2014/main" id="{FE7C0899-B687-4534-9450-43499DE11265}"/>
            </a:ext>
          </a:extLst>
        </xdr:cNvPr>
        <xdr:cNvSpPr txBox="1"/>
      </xdr:nvSpPr>
      <xdr:spPr>
        <a:xfrm>
          <a:off x="11932708" y="457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xdr:row>
      <xdr:rowOff>0</xdr:rowOff>
    </xdr:from>
    <xdr:ext cx="184731" cy="264560"/>
    <xdr:sp macro="" textlink="">
      <xdr:nvSpPr>
        <xdr:cNvPr id="249" name="テキスト ボックス 248">
          <a:extLst>
            <a:ext uri="{FF2B5EF4-FFF2-40B4-BE49-F238E27FC236}">
              <a16:creationId xmlns:a16="http://schemas.microsoft.com/office/drawing/2014/main" id="{8885F9D8-266A-4457-BCB0-D36D23E26841}"/>
            </a:ext>
          </a:extLst>
        </xdr:cNvPr>
        <xdr:cNvSpPr txBox="1"/>
      </xdr:nvSpPr>
      <xdr:spPr>
        <a:xfrm>
          <a:off x="11932708" y="457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xdr:row>
      <xdr:rowOff>0</xdr:rowOff>
    </xdr:from>
    <xdr:ext cx="184731" cy="264560"/>
    <xdr:sp macro="" textlink="">
      <xdr:nvSpPr>
        <xdr:cNvPr id="250" name="テキスト ボックス 249">
          <a:extLst>
            <a:ext uri="{FF2B5EF4-FFF2-40B4-BE49-F238E27FC236}">
              <a16:creationId xmlns:a16="http://schemas.microsoft.com/office/drawing/2014/main" id="{421469C3-C24B-4014-BC28-00DB3876B3F1}"/>
            </a:ext>
          </a:extLst>
        </xdr:cNvPr>
        <xdr:cNvSpPr txBox="1"/>
      </xdr:nvSpPr>
      <xdr:spPr>
        <a:xfrm>
          <a:off x="11932708" y="457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xdr:row>
      <xdr:rowOff>0</xdr:rowOff>
    </xdr:from>
    <xdr:ext cx="184731" cy="264560"/>
    <xdr:sp macro="" textlink="">
      <xdr:nvSpPr>
        <xdr:cNvPr id="251" name="テキスト ボックス 250">
          <a:extLst>
            <a:ext uri="{FF2B5EF4-FFF2-40B4-BE49-F238E27FC236}">
              <a16:creationId xmlns:a16="http://schemas.microsoft.com/office/drawing/2014/main" id="{4117F42F-5429-425C-A58D-50CEF477D2F8}"/>
            </a:ext>
          </a:extLst>
        </xdr:cNvPr>
        <xdr:cNvSpPr txBox="1"/>
      </xdr:nvSpPr>
      <xdr:spPr>
        <a:xfrm>
          <a:off x="11932708" y="457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xdr:row>
      <xdr:rowOff>0</xdr:rowOff>
    </xdr:from>
    <xdr:ext cx="184731" cy="264560"/>
    <xdr:sp macro="" textlink="">
      <xdr:nvSpPr>
        <xdr:cNvPr id="252" name="テキスト ボックス 251">
          <a:extLst>
            <a:ext uri="{FF2B5EF4-FFF2-40B4-BE49-F238E27FC236}">
              <a16:creationId xmlns:a16="http://schemas.microsoft.com/office/drawing/2014/main" id="{BD4C2001-A2B2-42EA-9733-1C412D4D22D8}"/>
            </a:ext>
          </a:extLst>
        </xdr:cNvPr>
        <xdr:cNvSpPr txBox="1"/>
      </xdr:nvSpPr>
      <xdr:spPr>
        <a:xfrm>
          <a:off x="11932708" y="457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xdr:row>
      <xdr:rowOff>0</xdr:rowOff>
    </xdr:from>
    <xdr:ext cx="184731" cy="264560"/>
    <xdr:sp macro="" textlink="">
      <xdr:nvSpPr>
        <xdr:cNvPr id="253" name="テキスト ボックス 252">
          <a:extLst>
            <a:ext uri="{FF2B5EF4-FFF2-40B4-BE49-F238E27FC236}">
              <a16:creationId xmlns:a16="http://schemas.microsoft.com/office/drawing/2014/main" id="{3A55F2BB-00A5-4620-B973-4C49EA485B07}"/>
            </a:ext>
          </a:extLst>
        </xdr:cNvPr>
        <xdr:cNvSpPr txBox="1"/>
      </xdr:nvSpPr>
      <xdr:spPr>
        <a:xfrm>
          <a:off x="11932708" y="457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xdr:row>
      <xdr:rowOff>0</xdr:rowOff>
    </xdr:from>
    <xdr:ext cx="184731" cy="264560"/>
    <xdr:sp macro="" textlink="">
      <xdr:nvSpPr>
        <xdr:cNvPr id="254" name="テキスト ボックス 253">
          <a:extLst>
            <a:ext uri="{FF2B5EF4-FFF2-40B4-BE49-F238E27FC236}">
              <a16:creationId xmlns:a16="http://schemas.microsoft.com/office/drawing/2014/main" id="{5E3E3D08-F398-4F3B-A62E-F129A478BAE7}"/>
            </a:ext>
          </a:extLst>
        </xdr:cNvPr>
        <xdr:cNvSpPr txBox="1"/>
      </xdr:nvSpPr>
      <xdr:spPr>
        <a:xfrm>
          <a:off x="11932708" y="457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xdr:row>
      <xdr:rowOff>0</xdr:rowOff>
    </xdr:from>
    <xdr:ext cx="184731" cy="264560"/>
    <xdr:sp macro="" textlink="">
      <xdr:nvSpPr>
        <xdr:cNvPr id="255" name="テキスト ボックス 254">
          <a:extLst>
            <a:ext uri="{FF2B5EF4-FFF2-40B4-BE49-F238E27FC236}">
              <a16:creationId xmlns:a16="http://schemas.microsoft.com/office/drawing/2014/main" id="{B076CC47-A95C-4409-87EA-FCC8A127AA40}"/>
            </a:ext>
          </a:extLst>
        </xdr:cNvPr>
        <xdr:cNvSpPr txBox="1"/>
      </xdr:nvSpPr>
      <xdr:spPr>
        <a:xfrm>
          <a:off x="11932708" y="457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xdr:row>
      <xdr:rowOff>0</xdr:rowOff>
    </xdr:from>
    <xdr:ext cx="184731" cy="264560"/>
    <xdr:sp macro="" textlink="">
      <xdr:nvSpPr>
        <xdr:cNvPr id="256" name="テキスト ボックス 255">
          <a:extLst>
            <a:ext uri="{FF2B5EF4-FFF2-40B4-BE49-F238E27FC236}">
              <a16:creationId xmlns:a16="http://schemas.microsoft.com/office/drawing/2014/main" id="{437E432D-3727-431A-ADF1-292027D2DF91}"/>
            </a:ext>
          </a:extLst>
        </xdr:cNvPr>
        <xdr:cNvSpPr txBox="1"/>
      </xdr:nvSpPr>
      <xdr:spPr>
        <a:xfrm>
          <a:off x="11932708" y="457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xdr:row>
      <xdr:rowOff>0</xdr:rowOff>
    </xdr:from>
    <xdr:ext cx="184731" cy="264560"/>
    <xdr:sp macro="" textlink="">
      <xdr:nvSpPr>
        <xdr:cNvPr id="257" name="テキスト ボックス 256">
          <a:extLst>
            <a:ext uri="{FF2B5EF4-FFF2-40B4-BE49-F238E27FC236}">
              <a16:creationId xmlns:a16="http://schemas.microsoft.com/office/drawing/2014/main" id="{601DBD74-BA58-41F9-968D-91293EF35282}"/>
            </a:ext>
          </a:extLst>
        </xdr:cNvPr>
        <xdr:cNvSpPr txBox="1"/>
      </xdr:nvSpPr>
      <xdr:spPr>
        <a:xfrm>
          <a:off x="11932708" y="457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xdr:row>
      <xdr:rowOff>0</xdr:rowOff>
    </xdr:from>
    <xdr:ext cx="184731" cy="264560"/>
    <xdr:sp macro="" textlink="">
      <xdr:nvSpPr>
        <xdr:cNvPr id="258" name="テキスト ボックス 257">
          <a:extLst>
            <a:ext uri="{FF2B5EF4-FFF2-40B4-BE49-F238E27FC236}">
              <a16:creationId xmlns:a16="http://schemas.microsoft.com/office/drawing/2014/main" id="{1BDFA18C-913B-4508-B1EF-7C5F71FA928C}"/>
            </a:ext>
          </a:extLst>
        </xdr:cNvPr>
        <xdr:cNvSpPr txBox="1"/>
      </xdr:nvSpPr>
      <xdr:spPr>
        <a:xfrm>
          <a:off x="11932708" y="457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xdr:row>
      <xdr:rowOff>0</xdr:rowOff>
    </xdr:from>
    <xdr:ext cx="184731" cy="264560"/>
    <xdr:sp macro="" textlink="">
      <xdr:nvSpPr>
        <xdr:cNvPr id="259" name="テキスト ボックス 258">
          <a:extLst>
            <a:ext uri="{FF2B5EF4-FFF2-40B4-BE49-F238E27FC236}">
              <a16:creationId xmlns:a16="http://schemas.microsoft.com/office/drawing/2014/main" id="{A6B864FC-BBDA-45A2-B20E-6140F6841E69}"/>
            </a:ext>
          </a:extLst>
        </xdr:cNvPr>
        <xdr:cNvSpPr txBox="1"/>
      </xdr:nvSpPr>
      <xdr:spPr>
        <a:xfrm>
          <a:off x="11932708" y="457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xdr:row>
      <xdr:rowOff>0</xdr:rowOff>
    </xdr:from>
    <xdr:ext cx="184731" cy="264560"/>
    <xdr:sp macro="" textlink="">
      <xdr:nvSpPr>
        <xdr:cNvPr id="260" name="テキスト ボックス 259">
          <a:extLst>
            <a:ext uri="{FF2B5EF4-FFF2-40B4-BE49-F238E27FC236}">
              <a16:creationId xmlns:a16="http://schemas.microsoft.com/office/drawing/2014/main" id="{90D5A828-435E-444F-88DA-616987DB3374}"/>
            </a:ext>
          </a:extLst>
        </xdr:cNvPr>
        <xdr:cNvSpPr txBox="1"/>
      </xdr:nvSpPr>
      <xdr:spPr>
        <a:xfrm>
          <a:off x="11932708" y="457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xdr:row>
      <xdr:rowOff>0</xdr:rowOff>
    </xdr:from>
    <xdr:ext cx="184731" cy="264560"/>
    <xdr:sp macro="" textlink="">
      <xdr:nvSpPr>
        <xdr:cNvPr id="261" name="テキスト ボックス 260">
          <a:extLst>
            <a:ext uri="{FF2B5EF4-FFF2-40B4-BE49-F238E27FC236}">
              <a16:creationId xmlns:a16="http://schemas.microsoft.com/office/drawing/2014/main" id="{D061B2D0-2E25-4CBF-8C19-187A8B32E27C}"/>
            </a:ext>
          </a:extLst>
        </xdr:cNvPr>
        <xdr:cNvSpPr txBox="1"/>
      </xdr:nvSpPr>
      <xdr:spPr>
        <a:xfrm>
          <a:off x="11932708" y="457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xdr:row>
      <xdr:rowOff>0</xdr:rowOff>
    </xdr:from>
    <xdr:ext cx="184731" cy="264560"/>
    <xdr:sp macro="" textlink="">
      <xdr:nvSpPr>
        <xdr:cNvPr id="262" name="テキスト ボックス 261">
          <a:extLst>
            <a:ext uri="{FF2B5EF4-FFF2-40B4-BE49-F238E27FC236}">
              <a16:creationId xmlns:a16="http://schemas.microsoft.com/office/drawing/2014/main" id="{CF61A826-BBA9-490C-8448-1FA7D0054FB5}"/>
            </a:ext>
          </a:extLst>
        </xdr:cNvPr>
        <xdr:cNvSpPr txBox="1"/>
      </xdr:nvSpPr>
      <xdr:spPr>
        <a:xfrm>
          <a:off x="11932708" y="457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xdr:row>
      <xdr:rowOff>0</xdr:rowOff>
    </xdr:from>
    <xdr:ext cx="184731" cy="264560"/>
    <xdr:sp macro="" textlink="">
      <xdr:nvSpPr>
        <xdr:cNvPr id="263" name="テキスト ボックス 262">
          <a:extLst>
            <a:ext uri="{FF2B5EF4-FFF2-40B4-BE49-F238E27FC236}">
              <a16:creationId xmlns:a16="http://schemas.microsoft.com/office/drawing/2014/main" id="{B758572A-8080-4B26-8E3A-142C73FBDBBA}"/>
            </a:ext>
          </a:extLst>
        </xdr:cNvPr>
        <xdr:cNvSpPr txBox="1"/>
      </xdr:nvSpPr>
      <xdr:spPr>
        <a:xfrm>
          <a:off x="11932708" y="457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xdr:row>
      <xdr:rowOff>0</xdr:rowOff>
    </xdr:from>
    <xdr:ext cx="184731" cy="264560"/>
    <xdr:sp macro="" textlink="">
      <xdr:nvSpPr>
        <xdr:cNvPr id="264" name="テキスト ボックス 263">
          <a:extLst>
            <a:ext uri="{FF2B5EF4-FFF2-40B4-BE49-F238E27FC236}">
              <a16:creationId xmlns:a16="http://schemas.microsoft.com/office/drawing/2014/main" id="{DFB4103B-0113-4421-B14E-E22EA2EC5D39}"/>
            </a:ext>
          </a:extLst>
        </xdr:cNvPr>
        <xdr:cNvSpPr txBox="1"/>
      </xdr:nvSpPr>
      <xdr:spPr>
        <a:xfrm>
          <a:off x="11932708" y="457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xdr:row>
      <xdr:rowOff>0</xdr:rowOff>
    </xdr:from>
    <xdr:ext cx="184731" cy="264560"/>
    <xdr:sp macro="" textlink="">
      <xdr:nvSpPr>
        <xdr:cNvPr id="265" name="テキスト ボックス 264">
          <a:extLst>
            <a:ext uri="{FF2B5EF4-FFF2-40B4-BE49-F238E27FC236}">
              <a16:creationId xmlns:a16="http://schemas.microsoft.com/office/drawing/2014/main" id="{90258E54-8720-4664-BB4D-DCA41AECEC08}"/>
            </a:ext>
          </a:extLst>
        </xdr:cNvPr>
        <xdr:cNvSpPr txBox="1"/>
      </xdr:nvSpPr>
      <xdr:spPr>
        <a:xfrm>
          <a:off x="11932708" y="457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xdr:row>
      <xdr:rowOff>0</xdr:rowOff>
    </xdr:from>
    <xdr:ext cx="184731" cy="264560"/>
    <xdr:sp macro="" textlink="">
      <xdr:nvSpPr>
        <xdr:cNvPr id="266" name="テキスト ボックス 265">
          <a:extLst>
            <a:ext uri="{FF2B5EF4-FFF2-40B4-BE49-F238E27FC236}">
              <a16:creationId xmlns:a16="http://schemas.microsoft.com/office/drawing/2014/main" id="{6F0A8E20-91B9-4D79-800D-1C8500D8CF72}"/>
            </a:ext>
          </a:extLst>
        </xdr:cNvPr>
        <xdr:cNvSpPr txBox="1"/>
      </xdr:nvSpPr>
      <xdr:spPr>
        <a:xfrm>
          <a:off x="11932708" y="457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xdr:row>
      <xdr:rowOff>0</xdr:rowOff>
    </xdr:from>
    <xdr:ext cx="184731" cy="264560"/>
    <xdr:sp macro="" textlink="">
      <xdr:nvSpPr>
        <xdr:cNvPr id="267" name="テキスト ボックス 266">
          <a:extLst>
            <a:ext uri="{FF2B5EF4-FFF2-40B4-BE49-F238E27FC236}">
              <a16:creationId xmlns:a16="http://schemas.microsoft.com/office/drawing/2014/main" id="{ECE0A0BF-37CD-4A7B-898C-6688063185A4}"/>
            </a:ext>
          </a:extLst>
        </xdr:cNvPr>
        <xdr:cNvSpPr txBox="1"/>
      </xdr:nvSpPr>
      <xdr:spPr>
        <a:xfrm>
          <a:off x="11932708" y="457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xdr:row>
      <xdr:rowOff>0</xdr:rowOff>
    </xdr:from>
    <xdr:ext cx="184731" cy="264560"/>
    <xdr:sp macro="" textlink="">
      <xdr:nvSpPr>
        <xdr:cNvPr id="268" name="テキスト ボックス 267">
          <a:extLst>
            <a:ext uri="{FF2B5EF4-FFF2-40B4-BE49-F238E27FC236}">
              <a16:creationId xmlns:a16="http://schemas.microsoft.com/office/drawing/2014/main" id="{C2384DBB-BC9B-4256-88FB-97D80E3ECE58}"/>
            </a:ext>
          </a:extLst>
        </xdr:cNvPr>
        <xdr:cNvSpPr txBox="1"/>
      </xdr:nvSpPr>
      <xdr:spPr>
        <a:xfrm>
          <a:off x="11932708" y="457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13</xdr:row>
      <xdr:rowOff>0</xdr:rowOff>
    </xdr:from>
    <xdr:ext cx="184731" cy="264560"/>
    <xdr:sp macro="" textlink="">
      <xdr:nvSpPr>
        <xdr:cNvPr id="269" name="テキスト ボックス 268">
          <a:extLst>
            <a:ext uri="{FF2B5EF4-FFF2-40B4-BE49-F238E27FC236}">
              <a16:creationId xmlns:a16="http://schemas.microsoft.com/office/drawing/2014/main" id="{B1F18014-E512-4068-8CC8-BFDBADCFA8B9}"/>
            </a:ext>
          </a:extLst>
        </xdr:cNvPr>
        <xdr:cNvSpPr txBox="1"/>
      </xdr:nvSpPr>
      <xdr:spPr>
        <a:xfrm>
          <a:off x="11932708" y="6629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13</xdr:row>
      <xdr:rowOff>0</xdr:rowOff>
    </xdr:from>
    <xdr:ext cx="184731" cy="264560"/>
    <xdr:sp macro="" textlink="">
      <xdr:nvSpPr>
        <xdr:cNvPr id="270" name="テキスト ボックス 269">
          <a:extLst>
            <a:ext uri="{FF2B5EF4-FFF2-40B4-BE49-F238E27FC236}">
              <a16:creationId xmlns:a16="http://schemas.microsoft.com/office/drawing/2014/main" id="{BA617A70-DB00-48DA-B1E1-372A7A9C50B2}"/>
            </a:ext>
          </a:extLst>
        </xdr:cNvPr>
        <xdr:cNvSpPr txBox="1"/>
      </xdr:nvSpPr>
      <xdr:spPr>
        <a:xfrm>
          <a:off x="11932708" y="6629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13</xdr:row>
      <xdr:rowOff>0</xdr:rowOff>
    </xdr:from>
    <xdr:ext cx="184731" cy="264560"/>
    <xdr:sp macro="" textlink="">
      <xdr:nvSpPr>
        <xdr:cNvPr id="271" name="テキスト ボックス 270">
          <a:extLst>
            <a:ext uri="{FF2B5EF4-FFF2-40B4-BE49-F238E27FC236}">
              <a16:creationId xmlns:a16="http://schemas.microsoft.com/office/drawing/2014/main" id="{318CC9F5-90EB-4B5B-910B-1C884F9408C9}"/>
            </a:ext>
          </a:extLst>
        </xdr:cNvPr>
        <xdr:cNvSpPr txBox="1"/>
      </xdr:nvSpPr>
      <xdr:spPr>
        <a:xfrm>
          <a:off x="11932708" y="6629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13</xdr:row>
      <xdr:rowOff>0</xdr:rowOff>
    </xdr:from>
    <xdr:ext cx="184731" cy="264560"/>
    <xdr:sp macro="" textlink="">
      <xdr:nvSpPr>
        <xdr:cNvPr id="272" name="テキスト ボックス 271">
          <a:extLst>
            <a:ext uri="{FF2B5EF4-FFF2-40B4-BE49-F238E27FC236}">
              <a16:creationId xmlns:a16="http://schemas.microsoft.com/office/drawing/2014/main" id="{02C1B046-F847-4FD4-8495-B98ECFC4908D}"/>
            </a:ext>
          </a:extLst>
        </xdr:cNvPr>
        <xdr:cNvSpPr txBox="1"/>
      </xdr:nvSpPr>
      <xdr:spPr>
        <a:xfrm>
          <a:off x="11932708" y="6629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13</xdr:row>
      <xdr:rowOff>0</xdr:rowOff>
    </xdr:from>
    <xdr:ext cx="184731" cy="264560"/>
    <xdr:sp macro="" textlink="">
      <xdr:nvSpPr>
        <xdr:cNvPr id="273" name="テキスト ボックス 272">
          <a:extLst>
            <a:ext uri="{FF2B5EF4-FFF2-40B4-BE49-F238E27FC236}">
              <a16:creationId xmlns:a16="http://schemas.microsoft.com/office/drawing/2014/main" id="{21539EC2-5435-4830-9B82-5EFD7A8A6729}"/>
            </a:ext>
          </a:extLst>
        </xdr:cNvPr>
        <xdr:cNvSpPr txBox="1"/>
      </xdr:nvSpPr>
      <xdr:spPr>
        <a:xfrm>
          <a:off x="11932708" y="6629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13</xdr:row>
      <xdr:rowOff>0</xdr:rowOff>
    </xdr:from>
    <xdr:ext cx="184731" cy="264560"/>
    <xdr:sp macro="" textlink="">
      <xdr:nvSpPr>
        <xdr:cNvPr id="274" name="テキスト ボックス 273">
          <a:extLst>
            <a:ext uri="{FF2B5EF4-FFF2-40B4-BE49-F238E27FC236}">
              <a16:creationId xmlns:a16="http://schemas.microsoft.com/office/drawing/2014/main" id="{2CA4E461-421F-4ADD-9639-2292526958CD}"/>
            </a:ext>
          </a:extLst>
        </xdr:cNvPr>
        <xdr:cNvSpPr txBox="1"/>
      </xdr:nvSpPr>
      <xdr:spPr>
        <a:xfrm>
          <a:off x="11932708" y="6629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13</xdr:row>
      <xdr:rowOff>0</xdr:rowOff>
    </xdr:from>
    <xdr:ext cx="184731" cy="264560"/>
    <xdr:sp macro="" textlink="">
      <xdr:nvSpPr>
        <xdr:cNvPr id="275" name="テキスト ボックス 274">
          <a:extLst>
            <a:ext uri="{FF2B5EF4-FFF2-40B4-BE49-F238E27FC236}">
              <a16:creationId xmlns:a16="http://schemas.microsoft.com/office/drawing/2014/main" id="{B0216D82-64BD-45B6-BE39-6A494DDBE646}"/>
            </a:ext>
          </a:extLst>
        </xdr:cNvPr>
        <xdr:cNvSpPr txBox="1"/>
      </xdr:nvSpPr>
      <xdr:spPr>
        <a:xfrm>
          <a:off x="11932708" y="6629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13</xdr:row>
      <xdr:rowOff>0</xdr:rowOff>
    </xdr:from>
    <xdr:ext cx="184731" cy="264560"/>
    <xdr:sp macro="" textlink="">
      <xdr:nvSpPr>
        <xdr:cNvPr id="276" name="テキスト ボックス 275">
          <a:extLst>
            <a:ext uri="{FF2B5EF4-FFF2-40B4-BE49-F238E27FC236}">
              <a16:creationId xmlns:a16="http://schemas.microsoft.com/office/drawing/2014/main" id="{C9017FD4-AF75-408E-989E-8AD098A68B88}"/>
            </a:ext>
          </a:extLst>
        </xdr:cNvPr>
        <xdr:cNvSpPr txBox="1"/>
      </xdr:nvSpPr>
      <xdr:spPr>
        <a:xfrm>
          <a:off x="11932708" y="6629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13</xdr:row>
      <xdr:rowOff>0</xdr:rowOff>
    </xdr:from>
    <xdr:ext cx="184731" cy="264560"/>
    <xdr:sp macro="" textlink="">
      <xdr:nvSpPr>
        <xdr:cNvPr id="277" name="テキスト ボックス 276">
          <a:extLst>
            <a:ext uri="{FF2B5EF4-FFF2-40B4-BE49-F238E27FC236}">
              <a16:creationId xmlns:a16="http://schemas.microsoft.com/office/drawing/2014/main" id="{58D597FF-0366-44AF-958B-1EE355389312}"/>
            </a:ext>
          </a:extLst>
        </xdr:cNvPr>
        <xdr:cNvSpPr txBox="1"/>
      </xdr:nvSpPr>
      <xdr:spPr>
        <a:xfrm>
          <a:off x="11932708" y="6629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13</xdr:row>
      <xdr:rowOff>0</xdr:rowOff>
    </xdr:from>
    <xdr:ext cx="184731" cy="264560"/>
    <xdr:sp macro="" textlink="">
      <xdr:nvSpPr>
        <xdr:cNvPr id="278" name="テキスト ボックス 277">
          <a:extLst>
            <a:ext uri="{FF2B5EF4-FFF2-40B4-BE49-F238E27FC236}">
              <a16:creationId xmlns:a16="http://schemas.microsoft.com/office/drawing/2014/main" id="{FA5615AE-866A-40B7-9AE3-9592A22B1119}"/>
            </a:ext>
          </a:extLst>
        </xdr:cNvPr>
        <xdr:cNvSpPr txBox="1"/>
      </xdr:nvSpPr>
      <xdr:spPr>
        <a:xfrm>
          <a:off x="11932708" y="6629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13</xdr:row>
      <xdr:rowOff>0</xdr:rowOff>
    </xdr:from>
    <xdr:ext cx="184731" cy="264560"/>
    <xdr:sp macro="" textlink="">
      <xdr:nvSpPr>
        <xdr:cNvPr id="279" name="テキスト ボックス 278">
          <a:extLst>
            <a:ext uri="{FF2B5EF4-FFF2-40B4-BE49-F238E27FC236}">
              <a16:creationId xmlns:a16="http://schemas.microsoft.com/office/drawing/2014/main" id="{7DE309DF-2E3F-4536-86D1-898BB6588102}"/>
            </a:ext>
          </a:extLst>
        </xdr:cNvPr>
        <xdr:cNvSpPr txBox="1"/>
      </xdr:nvSpPr>
      <xdr:spPr>
        <a:xfrm>
          <a:off x="11932708" y="6629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13</xdr:row>
      <xdr:rowOff>0</xdr:rowOff>
    </xdr:from>
    <xdr:ext cx="184731" cy="264560"/>
    <xdr:sp macro="" textlink="">
      <xdr:nvSpPr>
        <xdr:cNvPr id="280" name="テキスト ボックス 279">
          <a:extLst>
            <a:ext uri="{FF2B5EF4-FFF2-40B4-BE49-F238E27FC236}">
              <a16:creationId xmlns:a16="http://schemas.microsoft.com/office/drawing/2014/main" id="{39FC9CE8-E594-4CC4-8871-0C9675E7006B}"/>
            </a:ext>
          </a:extLst>
        </xdr:cNvPr>
        <xdr:cNvSpPr txBox="1"/>
      </xdr:nvSpPr>
      <xdr:spPr>
        <a:xfrm>
          <a:off x="11932708" y="6629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13</xdr:row>
      <xdr:rowOff>0</xdr:rowOff>
    </xdr:from>
    <xdr:ext cx="184731" cy="264560"/>
    <xdr:sp macro="" textlink="">
      <xdr:nvSpPr>
        <xdr:cNvPr id="281" name="テキスト ボックス 280">
          <a:extLst>
            <a:ext uri="{FF2B5EF4-FFF2-40B4-BE49-F238E27FC236}">
              <a16:creationId xmlns:a16="http://schemas.microsoft.com/office/drawing/2014/main" id="{705FDAFA-AF0C-412F-B37E-1833DDB1F68B}"/>
            </a:ext>
          </a:extLst>
        </xdr:cNvPr>
        <xdr:cNvSpPr txBox="1"/>
      </xdr:nvSpPr>
      <xdr:spPr>
        <a:xfrm>
          <a:off x="11932708" y="6629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13</xdr:row>
      <xdr:rowOff>0</xdr:rowOff>
    </xdr:from>
    <xdr:ext cx="184731" cy="264560"/>
    <xdr:sp macro="" textlink="">
      <xdr:nvSpPr>
        <xdr:cNvPr id="282" name="テキスト ボックス 281">
          <a:extLst>
            <a:ext uri="{FF2B5EF4-FFF2-40B4-BE49-F238E27FC236}">
              <a16:creationId xmlns:a16="http://schemas.microsoft.com/office/drawing/2014/main" id="{5A776DF2-4C41-4BD4-BB70-D75F7BDCEB3B}"/>
            </a:ext>
          </a:extLst>
        </xdr:cNvPr>
        <xdr:cNvSpPr txBox="1"/>
      </xdr:nvSpPr>
      <xdr:spPr>
        <a:xfrm>
          <a:off x="11932708" y="6629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13</xdr:row>
      <xdr:rowOff>0</xdr:rowOff>
    </xdr:from>
    <xdr:ext cx="184731" cy="264560"/>
    <xdr:sp macro="" textlink="">
      <xdr:nvSpPr>
        <xdr:cNvPr id="283" name="テキスト ボックス 282">
          <a:extLst>
            <a:ext uri="{FF2B5EF4-FFF2-40B4-BE49-F238E27FC236}">
              <a16:creationId xmlns:a16="http://schemas.microsoft.com/office/drawing/2014/main" id="{C8013D9F-BDAD-4C18-8AFA-6AEE90FA1D49}"/>
            </a:ext>
          </a:extLst>
        </xdr:cNvPr>
        <xdr:cNvSpPr txBox="1"/>
      </xdr:nvSpPr>
      <xdr:spPr>
        <a:xfrm>
          <a:off x="11932708" y="6629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13</xdr:row>
      <xdr:rowOff>0</xdr:rowOff>
    </xdr:from>
    <xdr:ext cx="184731" cy="264560"/>
    <xdr:sp macro="" textlink="">
      <xdr:nvSpPr>
        <xdr:cNvPr id="284" name="テキスト ボックス 283">
          <a:extLst>
            <a:ext uri="{FF2B5EF4-FFF2-40B4-BE49-F238E27FC236}">
              <a16:creationId xmlns:a16="http://schemas.microsoft.com/office/drawing/2014/main" id="{870E3B7F-A9FC-4F3D-87E4-988A75D8F77F}"/>
            </a:ext>
          </a:extLst>
        </xdr:cNvPr>
        <xdr:cNvSpPr txBox="1"/>
      </xdr:nvSpPr>
      <xdr:spPr>
        <a:xfrm>
          <a:off x="11932708" y="6629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13</xdr:row>
      <xdr:rowOff>0</xdr:rowOff>
    </xdr:from>
    <xdr:ext cx="184731" cy="264560"/>
    <xdr:sp macro="" textlink="">
      <xdr:nvSpPr>
        <xdr:cNvPr id="285" name="テキスト ボックス 284">
          <a:extLst>
            <a:ext uri="{FF2B5EF4-FFF2-40B4-BE49-F238E27FC236}">
              <a16:creationId xmlns:a16="http://schemas.microsoft.com/office/drawing/2014/main" id="{32B9F860-BC7E-4BE4-A95E-87F36D73255A}"/>
            </a:ext>
          </a:extLst>
        </xdr:cNvPr>
        <xdr:cNvSpPr txBox="1"/>
      </xdr:nvSpPr>
      <xdr:spPr>
        <a:xfrm>
          <a:off x="11932708" y="6629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13</xdr:row>
      <xdr:rowOff>0</xdr:rowOff>
    </xdr:from>
    <xdr:ext cx="184731" cy="264560"/>
    <xdr:sp macro="" textlink="">
      <xdr:nvSpPr>
        <xdr:cNvPr id="286" name="テキスト ボックス 285">
          <a:extLst>
            <a:ext uri="{FF2B5EF4-FFF2-40B4-BE49-F238E27FC236}">
              <a16:creationId xmlns:a16="http://schemas.microsoft.com/office/drawing/2014/main" id="{4CC0E329-6019-45FF-B3BE-6D3CFDC2BFCE}"/>
            </a:ext>
          </a:extLst>
        </xdr:cNvPr>
        <xdr:cNvSpPr txBox="1"/>
      </xdr:nvSpPr>
      <xdr:spPr>
        <a:xfrm>
          <a:off x="11932708" y="6629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13</xdr:row>
      <xdr:rowOff>0</xdr:rowOff>
    </xdr:from>
    <xdr:ext cx="184731" cy="264560"/>
    <xdr:sp macro="" textlink="">
      <xdr:nvSpPr>
        <xdr:cNvPr id="287" name="テキスト ボックス 286">
          <a:extLst>
            <a:ext uri="{FF2B5EF4-FFF2-40B4-BE49-F238E27FC236}">
              <a16:creationId xmlns:a16="http://schemas.microsoft.com/office/drawing/2014/main" id="{C463E8F5-9E42-4833-A5ED-A14684A6F205}"/>
            </a:ext>
          </a:extLst>
        </xdr:cNvPr>
        <xdr:cNvSpPr txBox="1"/>
      </xdr:nvSpPr>
      <xdr:spPr>
        <a:xfrm>
          <a:off x="11932708" y="6629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13</xdr:row>
      <xdr:rowOff>0</xdr:rowOff>
    </xdr:from>
    <xdr:ext cx="184731" cy="264560"/>
    <xdr:sp macro="" textlink="">
      <xdr:nvSpPr>
        <xdr:cNvPr id="288" name="テキスト ボックス 287">
          <a:extLst>
            <a:ext uri="{FF2B5EF4-FFF2-40B4-BE49-F238E27FC236}">
              <a16:creationId xmlns:a16="http://schemas.microsoft.com/office/drawing/2014/main" id="{6D34387C-4246-4E3B-9F91-62EB2E426268}"/>
            </a:ext>
          </a:extLst>
        </xdr:cNvPr>
        <xdr:cNvSpPr txBox="1"/>
      </xdr:nvSpPr>
      <xdr:spPr>
        <a:xfrm>
          <a:off x="11932708" y="6629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13</xdr:row>
      <xdr:rowOff>0</xdr:rowOff>
    </xdr:from>
    <xdr:ext cx="184731" cy="264560"/>
    <xdr:sp macro="" textlink="">
      <xdr:nvSpPr>
        <xdr:cNvPr id="289" name="テキスト ボックス 288">
          <a:extLst>
            <a:ext uri="{FF2B5EF4-FFF2-40B4-BE49-F238E27FC236}">
              <a16:creationId xmlns:a16="http://schemas.microsoft.com/office/drawing/2014/main" id="{742BF037-CC3C-4F45-A3B8-EA3D5971A046}"/>
            </a:ext>
          </a:extLst>
        </xdr:cNvPr>
        <xdr:cNvSpPr txBox="1"/>
      </xdr:nvSpPr>
      <xdr:spPr>
        <a:xfrm>
          <a:off x="11932708" y="6629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13</xdr:row>
      <xdr:rowOff>0</xdr:rowOff>
    </xdr:from>
    <xdr:ext cx="184731" cy="264560"/>
    <xdr:sp macro="" textlink="">
      <xdr:nvSpPr>
        <xdr:cNvPr id="290" name="テキスト ボックス 289">
          <a:extLst>
            <a:ext uri="{FF2B5EF4-FFF2-40B4-BE49-F238E27FC236}">
              <a16:creationId xmlns:a16="http://schemas.microsoft.com/office/drawing/2014/main" id="{F123888D-0B2C-4D36-9D36-39728B709377}"/>
            </a:ext>
          </a:extLst>
        </xdr:cNvPr>
        <xdr:cNvSpPr txBox="1"/>
      </xdr:nvSpPr>
      <xdr:spPr>
        <a:xfrm>
          <a:off x="11932708" y="6629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13</xdr:row>
      <xdr:rowOff>0</xdr:rowOff>
    </xdr:from>
    <xdr:ext cx="184731" cy="264560"/>
    <xdr:sp macro="" textlink="">
      <xdr:nvSpPr>
        <xdr:cNvPr id="291" name="テキスト ボックス 290">
          <a:extLst>
            <a:ext uri="{FF2B5EF4-FFF2-40B4-BE49-F238E27FC236}">
              <a16:creationId xmlns:a16="http://schemas.microsoft.com/office/drawing/2014/main" id="{7955FF81-72EC-4378-BB5A-79F26AE1DAA1}"/>
            </a:ext>
          </a:extLst>
        </xdr:cNvPr>
        <xdr:cNvSpPr txBox="1"/>
      </xdr:nvSpPr>
      <xdr:spPr>
        <a:xfrm>
          <a:off x="11932708" y="6629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13</xdr:row>
      <xdr:rowOff>0</xdr:rowOff>
    </xdr:from>
    <xdr:ext cx="184731" cy="264560"/>
    <xdr:sp macro="" textlink="">
      <xdr:nvSpPr>
        <xdr:cNvPr id="292" name="テキスト ボックス 291">
          <a:extLst>
            <a:ext uri="{FF2B5EF4-FFF2-40B4-BE49-F238E27FC236}">
              <a16:creationId xmlns:a16="http://schemas.microsoft.com/office/drawing/2014/main" id="{149E2C50-2202-460A-B863-E7D7AF67EBD6}"/>
            </a:ext>
          </a:extLst>
        </xdr:cNvPr>
        <xdr:cNvSpPr txBox="1"/>
      </xdr:nvSpPr>
      <xdr:spPr>
        <a:xfrm>
          <a:off x="11932708" y="6629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13</xdr:row>
      <xdr:rowOff>0</xdr:rowOff>
    </xdr:from>
    <xdr:ext cx="184731" cy="264560"/>
    <xdr:sp macro="" textlink="">
      <xdr:nvSpPr>
        <xdr:cNvPr id="293" name="テキスト ボックス 292">
          <a:extLst>
            <a:ext uri="{FF2B5EF4-FFF2-40B4-BE49-F238E27FC236}">
              <a16:creationId xmlns:a16="http://schemas.microsoft.com/office/drawing/2014/main" id="{8E8F859B-F8B0-4D94-80CA-146A5CBA4D71}"/>
            </a:ext>
          </a:extLst>
        </xdr:cNvPr>
        <xdr:cNvSpPr txBox="1"/>
      </xdr:nvSpPr>
      <xdr:spPr>
        <a:xfrm>
          <a:off x="11932708" y="6629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13</xdr:row>
      <xdr:rowOff>0</xdr:rowOff>
    </xdr:from>
    <xdr:ext cx="184731" cy="264560"/>
    <xdr:sp macro="" textlink="">
      <xdr:nvSpPr>
        <xdr:cNvPr id="294" name="テキスト ボックス 293">
          <a:extLst>
            <a:ext uri="{FF2B5EF4-FFF2-40B4-BE49-F238E27FC236}">
              <a16:creationId xmlns:a16="http://schemas.microsoft.com/office/drawing/2014/main" id="{242514EC-69AE-44B7-A4F5-44805062077C}"/>
            </a:ext>
          </a:extLst>
        </xdr:cNvPr>
        <xdr:cNvSpPr txBox="1"/>
      </xdr:nvSpPr>
      <xdr:spPr>
        <a:xfrm>
          <a:off x="11932708" y="6629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13</xdr:row>
      <xdr:rowOff>0</xdr:rowOff>
    </xdr:from>
    <xdr:ext cx="184731" cy="264560"/>
    <xdr:sp macro="" textlink="">
      <xdr:nvSpPr>
        <xdr:cNvPr id="295" name="テキスト ボックス 294">
          <a:extLst>
            <a:ext uri="{FF2B5EF4-FFF2-40B4-BE49-F238E27FC236}">
              <a16:creationId xmlns:a16="http://schemas.microsoft.com/office/drawing/2014/main" id="{612CBABA-A96A-4A84-827B-CF4E8697AD70}"/>
            </a:ext>
          </a:extLst>
        </xdr:cNvPr>
        <xdr:cNvSpPr txBox="1"/>
      </xdr:nvSpPr>
      <xdr:spPr>
        <a:xfrm>
          <a:off x="11932708" y="6629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13</xdr:row>
      <xdr:rowOff>0</xdr:rowOff>
    </xdr:from>
    <xdr:ext cx="184731" cy="264560"/>
    <xdr:sp macro="" textlink="">
      <xdr:nvSpPr>
        <xdr:cNvPr id="296" name="テキスト ボックス 295">
          <a:extLst>
            <a:ext uri="{FF2B5EF4-FFF2-40B4-BE49-F238E27FC236}">
              <a16:creationId xmlns:a16="http://schemas.microsoft.com/office/drawing/2014/main" id="{CA55AB60-BA8F-4C75-AB3E-F36F4FE0DFC1}"/>
            </a:ext>
          </a:extLst>
        </xdr:cNvPr>
        <xdr:cNvSpPr txBox="1"/>
      </xdr:nvSpPr>
      <xdr:spPr>
        <a:xfrm>
          <a:off x="11932708" y="6629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13</xdr:row>
      <xdr:rowOff>0</xdr:rowOff>
    </xdr:from>
    <xdr:ext cx="184731" cy="264560"/>
    <xdr:sp macro="" textlink="">
      <xdr:nvSpPr>
        <xdr:cNvPr id="297" name="テキスト ボックス 296">
          <a:extLst>
            <a:ext uri="{FF2B5EF4-FFF2-40B4-BE49-F238E27FC236}">
              <a16:creationId xmlns:a16="http://schemas.microsoft.com/office/drawing/2014/main" id="{6937FF10-A603-4BC3-8695-754B7D231B75}"/>
            </a:ext>
          </a:extLst>
        </xdr:cNvPr>
        <xdr:cNvSpPr txBox="1"/>
      </xdr:nvSpPr>
      <xdr:spPr>
        <a:xfrm>
          <a:off x="11932708" y="6629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13</xdr:row>
      <xdr:rowOff>0</xdr:rowOff>
    </xdr:from>
    <xdr:ext cx="184731" cy="264560"/>
    <xdr:sp macro="" textlink="">
      <xdr:nvSpPr>
        <xdr:cNvPr id="298" name="テキスト ボックス 297">
          <a:extLst>
            <a:ext uri="{FF2B5EF4-FFF2-40B4-BE49-F238E27FC236}">
              <a16:creationId xmlns:a16="http://schemas.microsoft.com/office/drawing/2014/main" id="{02A36F3C-72B6-4A2B-BC91-5E1B28825C9E}"/>
            </a:ext>
          </a:extLst>
        </xdr:cNvPr>
        <xdr:cNvSpPr txBox="1"/>
      </xdr:nvSpPr>
      <xdr:spPr>
        <a:xfrm>
          <a:off x="11932708" y="6629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13</xdr:row>
      <xdr:rowOff>0</xdr:rowOff>
    </xdr:from>
    <xdr:ext cx="184731" cy="264560"/>
    <xdr:sp macro="" textlink="">
      <xdr:nvSpPr>
        <xdr:cNvPr id="299" name="テキスト ボックス 298">
          <a:extLst>
            <a:ext uri="{FF2B5EF4-FFF2-40B4-BE49-F238E27FC236}">
              <a16:creationId xmlns:a16="http://schemas.microsoft.com/office/drawing/2014/main" id="{CB3D5895-F5BB-4544-89EA-58B463CB0DCE}"/>
            </a:ext>
          </a:extLst>
        </xdr:cNvPr>
        <xdr:cNvSpPr txBox="1"/>
      </xdr:nvSpPr>
      <xdr:spPr>
        <a:xfrm>
          <a:off x="11932708" y="6629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13</xdr:row>
      <xdr:rowOff>0</xdr:rowOff>
    </xdr:from>
    <xdr:ext cx="184731" cy="264560"/>
    <xdr:sp macro="" textlink="">
      <xdr:nvSpPr>
        <xdr:cNvPr id="300" name="テキスト ボックス 299">
          <a:extLst>
            <a:ext uri="{FF2B5EF4-FFF2-40B4-BE49-F238E27FC236}">
              <a16:creationId xmlns:a16="http://schemas.microsoft.com/office/drawing/2014/main" id="{5B1D5202-0864-416B-ABDA-667A050A59F6}"/>
            </a:ext>
          </a:extLst>
        </xdr:cNvPr>
        <xdr:cNvSpPr txBox="1"/>
      </xdr:nvSpPr>
      <xdr:spPr>
        <a:xfrm>
          <a:off x="11932708" y="6629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13</xdr:row>
      <xdr:rowOff>0</xdr:rowOff>
    </xdr:from>
    <xdr:ext cx="184731" cy="264560"/>
    <xdr:sp macro="" textlink="">
      <xdr:nvSpPr>
        <xdr:cNvPr id="301" name="テキスト ボックス 300">
          <a:extLst>
            <a:ext uri="{FF2B5EF4-FFF2-40B4-BE49-F238E27FC236}">
              <a16:creationId xmlns:a16="http://schemas.microsoft.com/office/drawing/2014/main" id="{FB4734D0-3032-4FDA-86BE-F28BDFBBF943}"/>
            </a:ext>
          </a:extLst>
        </xdr:cNvPr>
        <xdr:cNvSpPr txBox="1"/>
      </xdr:nvSpPr>
      <xdr:spPr>
        <a:xfrm>
          <a:off x="11932708" y="6629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13</xdr:row>
      <xdr:rowOff>0</xdr:rowOff>
    </xdr:from>
    <xdr:ext cx="184731" cy="264560"/>
    <xdr:sp macro="" textlink="">
      <xdr:nvSpPr>
        <xdr:cNvPr id="302" name="テキスト ボックス 301">
          <a:extLst>
            <a:ext uri="{FF2B5EF4-FFF2-40B4-BE49-F238E27FC236}">
              <a16:creationId xmlns:a16="http://schemas.microsoft.com/office/drawing/2014/main" id="{E0F3E326-DF2C-469B-9F89-FB024673CC5D}"/>
            </a:ext>
          </a:extLst>
        </xdr:cNvPr>
        <xdr:cNvSpPr txBox="1"/>
      </xdr:nvSpPr>
      <xdr:spPr>
        <a:xfrm>
          <a:off x="11932708" y="6629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13</xdr:row>
      <xdr:rowOff>0</xdr:rowOff>
    </xdr:from>
    <xdr:ext cx="184731" cy="264560"/>
    <xdr:sp macro="" textlink="">
      <xdr:nvSpPr>
        <xdr:cNvPr id="303" name="テキスト ボックス 302">
          <a:extLst>
            <a:ext uri="{FF2B5EF4-FFF2-40B4-BE49-F238E27FC236}">
              <a16:creationId xmlns:a16="http://schemas.microsoft.com/office/drawing/2014/main" id="{371869BF-751F-4DC4-9E49-CEDFB20EDAAF}"/>
            </a:ext>
          </a:extLst>
        </xdr:cNvPr>
        <xdr:cNvSpPr txBox="1"/>
      </xdr:nvSpPr>
      <xdr:spPr>
        <a:xfrm>
          <a:off x="11932708" y="6629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13</xdr:row>
      <xdr:rowOff>0</xdr:rowOff>
    </xdr:from>
    <xdr:ext cx="184731" cy="264560"/>
    <xdr:sp macro="" textlink="">
      <xdr:nvSpPr>
        <xdr:cNvPr id="304" name="テキスト ボックス 303">
          <a:extLst>
            <a:ext uri="{FF2B5EF4-FFF2-40B4-BE49-F238E27FC236}">
              <a16:creationId xmlns:a16="http://schemas.microsoft.com/office/drawing/2014/main" id="{E7EA8497-323B-4759-87E2-E82B9E11CE0E}"/>
            </a:ext>
          </a:extLst>
        </xdr:cNvPr>
        <xdr:cNvSpPr txBox="1"/>
      </xdr:nvSpPr>
      <xdr:spPr>
        <a:xfrm>
          <a:off x="11932708" y="6629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13</xdr:row>
      <xdr:rowOff>0</xdr:rowOff>
    </xdr:from>
    <xdr:ext cx="184731" cy="264560"/>
    <xdr:sp macro="" textlink="">
      <xdr:nvSpPr>
        <xdr:cNvPr id="305" name="テキスト ボックス 304">
          <a:extLst>
            <a:ext uri="{FF2B5EF4-FFF2-40B4-BE49-F238E27FC236}">
              <a16:creationId xmlns:a16="http://schemas.microsoft.com/office/drawing/2014/main" id="{B3B1613D-0F63-4210-999B-3C1A7605B159}"/>
            </a:ext>
          </a:extLst>
        </xdr:cNvPr>
        <xdr:cNvSpPr txBox="1"/>
      </xdr:nvSpPr>
      <xdr:spPr>
        <a:xfrm>
          <a:off x="11932708" y="6629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13</xdr:row>
      <xdr:rowOff>0</xdr:rowOff>
    </xdr:from>
    <xdr:ext cx="184731" cy="264560"/>
    <xdr:sp macro="" textlink="">
      <xdr:nvSpPr>
        <xdr:cNvPr id="306" name="テキスト ボックス 305">
          <a:extLst>
            <a:ext uri="{FF2B5EF4-FFF2-40B4-BE49-F238E27FC236}">
              <a16:creationId xmlns:a16="http://schemas.microsoft.com/office/drawing/2014/main" id="{DE48457C-1A9B-4AC4-85C8-DA5425B01AE4}"/>
            </a:ext>
          </a:extLst>
        </xdr:cNvPr>
        <xdr:cNvSpPr txBox="1"/>
      </xdr:nvSpPr>
      <xdr:spPr>
        <a:xfrm>
          <a:off x="11932708" y="6629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13</xdr:row>
      <xdr:rowOff>0</xdr:rowOff>
    </xdr:from>
    <xdr:ext cx="184731" cy="264560"/>
    <xdr:sp macro="" textlink="">
      <xdr:nvSpPr>
        <xdr:cNvPr id="307" name="テキスト ボックス 306">
          <a:extLst>
            <a:ext uri="{FF2B5EF4-FFF2-40B4-BE49-F238E27FC236}">
              <a16:creationId xmlns:a16="http://schemas.microsoft.com/office/drawing/2014/main" id="{D244898A-30B1-4D5D-8397-90E95D4CC279}"/>
            </a:ext>
          </a:extLst>
        </xdr:cNvPr>
        <xdr:cNvSpPr txBox="1"/>
      </xdr:nvSpPr>
      <xdr:spPr>
        <a:xfrm>
          <a:off x="11932708" y="6629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13</xdr:row>
      <xdr:rowOff>0</xdr:rowOff>
    </xdr:from>
    <xdr:ext cx="184731" cy="264560"/>
    <xdr:sp macro="" textlink="">
      <xdr:nvSpPr>
        <xdr:cNvPr id="308" name="テキスト ボックス 307">
          <a:extLst>
            <a:ext uri="{FF2B5EF4-FFF2-40B4-BE49-F238E27FC236}">
              <a16:creationId xmlns:a16="http://schemas.microsoft.com/office/drawing/2014/main" id="{AC6EA51D-1F05-4459-B232-8DCEC1A54ABA}"/>
            </a:ext>
          </a:extLst>
        </xdr:cNvPr>
        <xdr:cNvSpPr txBox="1"/>
      </xdr:nvSpPr>
      <xdr:spPr>
        <a:xfrm>
          <a:off x="11932708" y="6629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13</xdr:row>
      <xdr:rowOff>0</xdr:rowOff>
    </xdr:from>
    <xdr:ext cx="184731" cy="264560"/>
    <xdr:sp macro="" textlink="">
      <xdr:nvSpPr>
        <xdr:cNvPr id="309" name="テキスト ボックス 308">
          <a:extLst>
            <a:ext uri="{FF2B5EF4-FFF2-40B4-BE49-F238E27FC236}">
              <a16:creationId xmlns:a16="http://schemas.microsoft.com/office/drawing/2014/main" id="{A4E97A37-B81A-4DDD-BFEF-F96EE9106AAA}"/>
            </a:ext>
          </a:extLst>
        </xdr:cNvPr>
        <xdr:cNvSpPr txBox="1"/>
      </xdr:nvSpPr>
      <xdr:spPr>
        <a:xfrm>
          <a:off x="11932708" y="6629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13</xdr:row>
      <xdr:rowOff>0</xdr:rowOff>
    </xdr:from>
    <xdr:ext cx="184731" cy="264560"/>
    <xdr:sp macro="" textlink="">
      <xdr:nvSpPr>
        <xdr:cNvPr id="310" name="テキスト ボックス 309">
          <a:extLst>
            <a:ext uri="{FF2B5EF4-FFF2-40B4-BE49-F238E27FC236}">
              <a16:creationId xmlns:a16="http://schemas.microsoft.com/office/drawing/2014/main" id="{1181BF46-698A-457B-A862-D8772D1C1EAF}"/>
            </a:ext>
          </a:extLst>
        </xdr:cNvPr>
        <xdr:cNvSpPr txBox="1"/>
      </xdr:nvSpPr>
      <xdr:spPr>
        <a:xfrm>
          <a:off x="11932708" y="6629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13</xdr:row>
      <xdr:rowOff>0</xdr:rowOff>
    </xdr:from>
    <xdr:ext cx="184731" cy="264560"/>
    <xdr:sp macro="" textlink="">
      <xdr:nvSpPr>
        <xdr:cNvPr id="311" name="テキスト ボックス 310">
          <a:extLst>
            <a:ext uri="{FF2B5EF4-FFF2-40B4-BE49-F238E27FC236}">
              <a16:creationId xmlns:a16="http://schemas.microsoft.com/office/drawing/2014/main" id="{60198B72-9E67-48B4-8188-2FF36868E464}"/>
            </a:ext>
          </a:extLst>
        </xdr:cNvPr>
        <xdr:cNvSpPr txBox="1"/>
      </xdr:nvSpPr>
      <xdr:spPr>
        <a:xfrm>
          <a:off x="11932708" y="6629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13</xdr:row>
      <xdr:rowOff>0</xdr:rowOff>
    </xdr:from>
    <xdr:ext cx="184731" cy="264560"/>
    <xdr:sp macro="" textlink="">
      <xdr:nvSpPr>
        <xdr:cNvPr id="312" name="テキスト ボックス 311">
          <a:extLst>
            <a:ext uri="{FF2B5EF4-FFF2-40B4-BE49-F238E27FC236}">
              <a16:creationId xmlns:a16="http://schemas.microsoft.com/office/drawing/2014/main" id="{44D68ACC-41B1-433B-B2F6-E8580A1802E7}"/>
            </a:ext>
          </a:extLst>
        </xdr:cNvPr>
        <xdr:cNvSpPr txBox="1"/>
      </xdr:nvSpPr>
      <xdr:spPr>
        <a:xfrm>
          <a:off x="11932708" y="6629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6" personId="{00000000-0000-0000-0000-000000000000}" id="{B313008D-083B-440C-87BE-5A4E5FD972CA}">
    <text>資金分配団体の評価関連経費（助成金申請額の5％以下を目安とする）について記載してください。実行団体の評価関連経費は含める必要はありません。</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 Id="rId4" Type="http://schemas.microsoft.com/office/2017/10/relationships/threadedComment" Target="../threadedComments/threadedComment1.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35"/>
  <sheetViews>
    <sheetView view="pageBreakPreview" zoomScaleNormal="100" zoomScaleSheetLayoutView="100" workbookViewId="0">
      <selection activeCell="A2" sqref="A2:G2"/>
    </sheetView>
  </sheetViews>
  <sheetFormatPr defaultColWidth="9" defaultRowHeight="18" x14ac:dyDescent="0.45"/>
  <cols>
    <col min="1" max="1" width="14.5" style="32" customWidth="1"/>
    <col min="2" max="2" width="7.59765625" style="32" customWidth="1"/>
    <col min="3" max="7" width="12.3984375" style="32" customWidth="1"/>
    <col min="8" max="8" width="19" style="32" customWidth="1"/>
    <col min="9" max="9" width="24.09765625" style="32" customWidth="1"/>
    <col min="10" max="10" width="19" style="32" customWidth="1"/>
    <col min="11" max="12" width="9.19921875" style="32" bestFit="1" customWidth="1"/>
    <col min="13" max="16384" width="9" style="32"/>
  </cols>
  <sheetData>
    <row r="1" spans="1:13" ht="22.2" x14ac:dyDescent="0.45">
      <c r="A1" s="345" t="s">
        <v>0</v>
      </c>
      <c r="B1" s="345"/>
      <c r="C1" s="345"/>
      <c r="D1" s="345"/>
      <c r="E1" s="345"/>
      <c r="F1" s="345"/>
      <c r="G1" s="345"/>
    </row>
    <row r="2" spans="1:13" ht="22.2" x14ac:dyDescent="0.45">
      <c r="A2" s="344" t="s">
        <v>1</v>
      </c>
      <c r="B2" s="344"/>
      <c r="C2" s="344"/>
      <c r="D2" s="344"/>
      <c r="E2" s="344"/>
      <c r="F2" s="344"/>
      <c r="G2" s="344"/>
      <c r="H2" s="38"/>
      <c r="I2" s="39"/>
      <c r="J2" s="39"/>
      <c r="K2" s="40"/>
      <c r="L2" s="39"/>
      <c r="M2" s="39"/>
    </row>
    <row r="3" spans="1:13" ht="15" customHeight="1" x14ac:dyDescent="0.45">
      <c r="A3" s="103"/>
      <c r="B3" s="34"/>
      <c r="C3" s="34"/>
      <c r="D3" s="35"/>
      <c r="E3" s="36"/>
      <c r="F3" s="36"/>
      <c r="G3" s="37"/>
      <c r="H3" s="38"/>
      <c r="I3" s="39"/>
      <c r="J3" s="39"/>
      <c r="K3" s="40"/>
      <c r="L3" s="39"/>
      <c r="M3" s="39"/>
    </row>
    <row r="4" spans="1:13" ht="20.100000000000001" customHeight="1" x14ac:dyDescent="0.45">
      <c r="A4" s="12" t="s">
        <v>2</v>
      </c>
      <c r="B4" s="347"/>
      <c r="C4" s="347"/>
      <c r="D4" s="348"/>
      <c r="E4" s="348"/>
      <c r="F4" s="348"/>
      <c r="G4" s="348"/>
      <c r="H4" s="38"/>
      <c r="I4" s="39"/>
      <c r="J4" s="39"/>
      <c r="K4" s="40"/>
      <c r="L4" s="39"/>
      <c r="M4" s="39"/>
    </row>
    <row r="5" spans="1:13" s="105" customFormat="1" ht="20.100000000000001" customHeight="1" x14ac:dyDescent="0.45">
      <c r="A5" s="12" t="s">
        <v>3</v>
      </c>
      <c r="B5" s="351"/>
      <c r="C5" s="351"/>
      <c r="D5" s="351"/>
      <c r="E5" s="351"/>
      <c r="F5" s="351"/>
      <c r="G5" s="351"/>
      <c r="H5" s="104"/>
      <c r="I5" s="39"/>
      <c r="J5" s="39"/>
      <c r="K5" s="40"/>
      <c r="L5" s="39"/>
      <c r="M5" s="39"/>
    </row>
    <row r="6" spans="1:13" s="105" customFormat="1" ht="12.75" customHeight="1" x14ac:dyDescent="0.45">
      <c r="A6" s="33"/>
      <c r="B6" s="34"/>
      <c r="C6" s="34"/>
      <c r="D6" s="35"/>
      <c r="E6" s="106"/>
      <c r="F6" s="106"/>
      <c r="G6" s="107"/>
      <c r="H6" s="104"/>
      <c r="I6" s="39"/>
      <c r="J6" s="39"/>
      <c r="K6" s="40"/>
      <c r="L6" s="39"/>
      <c r="M6" s="39"/>
    </row>
    <row r="7" spans="1:13" ht="19.8" x14ac:dyDescent="0.45">
      <c r="A7" s="13" t="s">
        <v>4</v>
      </c>
      <c r="B7" s="34"/>
      <c r="C7" s="34"/>
      <c r="D7" s="35"/>
      <c r="E7" s="36"/>
      <c r="F7" s="36"/>
      <c r="G7" s="37"/>
      <c r="H7" s="38"/>
      <c r="I7" s="39"/>
      <c r="J7" s="39"/>
      <c r="K7" s="40"/>
      <c r="L7" s="39"/>
      <c r="M7" s="39"/>
    </row>
    <row r="8" spans="1:13" ht="24.75" customHeight="1" x14ac:dyDescent="0.45">
      <c r="A8" s="349"/>
      <c r="B8" s="350"/>
      <c r="C8" s="25" t="s">
        <v>5</v>
      </c>
      <c r="D8" s="25" t="s">
        <v>6</v>
      </c>
      <c r="E8" s="25" t="s">
        <v>7</v>
      </c>
      <c r="F8" s="25" t="s">
        <v>142</v>
      </c>
      <c r="G8" s="31" t="s">
        <v>8</v>
      </c>
      <c r="H8" s="108"/>
      <c r="I8" s="40"/>
      <c r="J8" s="39"/>
      <c r="K8" s="39"/>
      <c r="L8" s="39"/>
      <c r="M8" s="39"/>
    </row>
    <row r="9" spans="1:13" ht="24.75" customHeight="1" x14ac:dyDescent="0.45">
      <c r="A9" s="332" t="s">
        <v>9</v>
      </c>
      <c r="B9" s="332"/>
      <c r="C9" s="240">
        <f>SUM(③事業費!C6,③事業費!C7)</f>
        <v>0</v>
      </c>
      <c r="D9" s="241">
        <f>③事業費!D6+③事業費!D7</f>
        <v>0</v>
      </c>
      <c r="E9" s="241">
        <f>③事業費!E6+③事業費!E7</f>
        <v>0</v>
      </c>
      <c r="F9" s="241">
        <f>③事業費!F6+③事業費!F7</f>
        <v>0</v>
      </c>
      <c r="G9" s="241">
        <f>SUM(C9:F9)</f>
        <v>0</v>
      </c>
      <c r="H9" s="105"/>
      <c r="I9" s="109"/>
      <c r="J9" s="109"/>
      <c r="K9" s="39"/>
      <c r="L9" s="39"/>
      <c r="M9" s="39"/>
    </row>
    <row r="10" spans="1:13" ht="24.75" customHeight="1" x14ac:dyDescent="0.45">
      <c r="A10" s="332" t="s">
        <v>10</v>
      </c>
      <c r="B10" s="332"/>
      <c r="C10" s="240">
        <f>③事業費!C9+③事業費!C10</f>
        <v>0</v>
      </c>
      <c r="D10" s="241">
        <f>③事業費!D9+③事業費!D10</f>
        <v>0</v>
      </c>
      <c r="E10" s="241">
        <f>③事業費!E9+③事業費!E10</f>
        <v>0</v>
      </c>
      <c r="F10" s="241">
        <f>③事業費!F9+③事業費!F10</f>
        <v>0</v>
      </c>
      <c r="G10" s="241">
        <f>SUM(C10:F10)</f>
        <v>0</v>
      </c>
      <c r="H10" s="105"/>
      <c r="I10" s="40"/>
      <c r="J10" s="39"/>
      <c r="K10" s="39"/>
      <c r="L10" s="39"/>
      <c r="M10" s="39"/>
    </row>
    <row r="11" spans="1:13" ht="24.75" customHeight="1" x14ac:dyDescent="0.45">
      <c r="A11" s="332" t="s">
        <v>11</v>
      </c>
      <c r="B11" s="332"/>
      <c r="C11" s="242">
        <f>C9+C10</f>
        <v>0</v>
      </c>
      <c r="D11" s="242">
        <f>D9+D10</f>
        <v>0</v>
      </c>
      <c r="E11" s="242">
        <f>E9+E10</f>
        <v>0</v>
      </c>
      <c r="F11" s="242">
        <f>F9+F10</f>
        <v>0</v>
      </c>
      <c r="G11" s="242">
        <f>G9+G10</f>
        <v>0</v>
      </c>
      <c r="I11" s="40"/>
      <c r="J11" s="39"/>
      <c r="K11" s="39"/>
      <c r="L11" s="39"/>
      <c r="M11" s="39"/>
    </row>
    <row r="12" spans="1:13" ht="24.75" customHeight="1" x14ac:dyDescent="0.45">
      <c r="A12" s="332" t="s">
        <v>12</v>
      </c>
      <c r="B12" s="332"/>
      <c r="C12" s="243">
        <f>IFERROR(C9/C11,0)</f>
        <v>0</v>
      </c>
      <c r="D12" s="243">
        <f t="shared" ref="D12:G12" si="0">IFERROR(D9/D11,0)</f>
        <v>0</v>
      </c>
      <c r="E12" s="243">
        <f t="shared" si="0"/>
        <v>0</v>
      </c>
      <c r="F12" s="243">
        <f t="shared" si="0"/>
        <v>0</v>
      </c>
      <c r="G12" s="244">
        <f t="shared" si="0"/>
        <v>0</v>
      </c>
      <c r="I12" s="40"/>
      <c r="J12" s="39"/>
      <c r="K12" s="39"/>
      <c r="L12" s="39"/>
      <c r="M12" s="39"/>
    </row>
    <row r="13" spans="1:13" ht="20.100000000000001" customHeight="1" x14ac:dyDescent="0.45">
      <c r="A13" s="119"/>
      <c r="B13" s="110"/>
      <c r="C13" s="110"/>
      <c r="D13" s="111"/>
      <c r="E13" s="111"/>
      <c r="F13" s="111"/>
      <c r="G13" s="111"/>
      <c r="I13" s="40"/>
      <c r="J13" s="39"/>
      <c r="K13" s="39"/>
      <c r="L13" s="39"/>
      <c r="M13" s="39"/>
    </row>
    <row r="14" spans="1:13" s="79" customFormat="1" ht="22.2" x14ac:dyDescent="0.45">
      <c r="A14" s="16" t="s">
        <v>13</v>
      </c>
      <c r="B14" s="17"/>
      <c r="C14" s="17"/>
      <c r="D14" s="17"/>
      <c r="E14" s="17"/>
      <c r="F14" s="17"/>
      <c r="G14" s="17"/>
    </row>
    <row r="15" spans="1:13" ht="24.75" customHeight="1" x14ac:dyDescent="0.45">
      <c r="A15" s="346"/>
      <c r="B15" s="346"/>
      <c r="C15" s="25" t="s">
        <v>5</v>
      </c>
      <c r="D15" s="25" t="s">
        <v>6</v>
      </c>
      <c r="E15" s="25" t="s">
        <v>7</v>
      </c>
      <c r="F15" s="25" t="s">
        <v>142</v>
      </c>
      <c r="G15" s="15" t="s">
        <v>8</v>
      </c>
      <c r="H15" s="325" t="s">
        <v>14</v>
      </c>
      <c r="I15" s="40"/>
      <c r="J15" s="39"/>
      <c r="K15" s="39"/>
      <c r="L15" s="39"/>
      <c r="M15" s="39"/>
    </row>
    <row r="16" spans="1:13" x14ac:dyDescent="0.45">
      <c r="A16" s="352" t="s">
        <v>15</v>
      </c>
      <c r="B16" s="353"/>
      <c r="C16" s="245">
        <f>SUM('⑤ プログラム・オフィサー関連経費 '!E6:G6)</f>
        <v>0</v>
      </c>
      <c r="D16" s="245">
        <f>SUM('⑤ プログラム・オフィサー関連経費 '!H6:J6)</f>
        <v>0</v>
      </c>
      <c r="E16" s="356">
        <f>SUM('⑤ プログラム・オフィサー関連経費 '!K6:M6)</f>
        <v>0</v>
      </c>
      <c r="F16" s="356">
        <f>SUM('⑤ プログラム・オフィサー関連経費 '!N6:P6)</f>
        <v>0</v>
      </c>
      <c r="G16" s="356">
        <f>SUM('⑤ プログラム・オフィサー関連経費 '!Q6)</f>
        <v>0</v>
      </c>
      <c r="H16" s="325"/>
      <c r="I16" s="289" t="str">
        <f>IF(C16&gt;4000000,"2021年度上限の400万円超過","")</f>
        <v/>
      </c>
      <c r="J16" s="39"/>
      <c r="K16" s="39"/>
      <c r="L16" s="39"/>
      <c r="M16" s="39"/>
    </row>
    <row r="17" spans="1:13" x14ac:dyDescent="0.45">
      <c r="A17" s="354"/>
      <c r="B17" s="355"/>
      <c r="C17" s="358">
        <f>SUM(C16:D16)</f>
        <v>0</v>
      </c>
      <c r="D17" s="359"/>
      <c r="E17" s="357"/>
      <c r="F17" s="357"/>
      <c r="G17" s="357"/>
      <c r="H17" s="325" t="str">
        <f>IF(G16&gt;28000000,"上限の2,800万円超過","")</f>
        <v/>
      </c>
      <c r="I17" s="112" t="str">
        <f>IF(D16&gt;8000000,"2022年度上限の800万円超過","")</f>
        <v/>
      </c>
      <c r="J17" s="112"/>
      <c r="K17" s="112"/>
    </row>
    <row r="18" spans="1:13" ht="20.100000000000001" customHeight="1" x14ac:dyDescent="0.45">
      <c r="C18" s="168" t="str">
        <f>IF(SUM(M18:M20)=0,"",SUM(M18:M20))</f>
        <v/>
      </c>
      <c r="D18" s="169"/>
      <c r="I18" s="112" t="str">
        <f>IF(E16&gt;8000000,"2023年度上限の800万円超過","")</f>
        <v/>
      </c>
    </row>
    <row r="19" spans="1:13" ht="20.100000000000001" customHeight="1" x14ac:dyDescent="0.45">
      <c r="I19" s="112" t="str">
        <f>IF(F16&gt;8000000,"2021年度上限の800万円超過","")</f>
        <v/>
      </c>
    </row>
    <row r="20" spans="1:13" ht="19.5" customHeight="1" x14ac:dyDescent="0.45">
      <c r="A20" s="16" t="s">
        <v>16</v>
      </c>
      <c r="B20" s="2"/>
      <c r="C20" s="2"/>
      <c r="D20" s="2"/>
      <c r="E20" s="2"/>
      <c r="F20" s="2"/>
      <c r="G20" s="2"/>
    </row>
    <row r="21" spans="1:13" ht="24.75" customHeight="1" x14ac:dyDescent="0.45">
      <c r="A21" s="18"/>
      <c r="B21" s="218" t="s">
        <v>17</v>
      </c>
      <c r="C21" s="25" t="s">
        <v>143</v>
      </c>
      <c r="D21" s="25" t="s">
        <v>144</v>
      </c>
      <c r="E21" s="25" t="s">
        <v>145</v>
      </c>
      <c r="F21" s="25" t="s">
        <v>146</v>
      </c>
      <c r="G21" s="15" t="s">
        <v>8</v>
      </c>
      <c r="H21" s="325" t="s">
        <v>14</v>
      </c>
      <c r="I21" s="40"/>
      <c r="J21" s="39"/>
      <c r="K21" s="39"/>
      <c r="L21" s="39"/>
      <c r="M21" s="39"/>
    </row>
    <row r="22" spans="1:13" ht="30" customHeight="1" x14ac:dyDescent="0.45">
      <c r="A22" s="19" t="s">
        <v>18</v>
      </c>
      <c r="B22" s="287">
        <f>IFERROR(ROUNDUP(G22/G9,3),0)</f>
        <v>0</v>
      </c>
      <c r="C22" s="240">
        <f>SUM('⑥評価関連経費 '!E6:G6)</f>
        <v>0</v>
      </c>
      <c r="D22" s="246">
        <f>SUM('⑥評価関連経費 '!H6:J6)</f>
        <v>0</v>
      </c>
      <c r="E22" s="246">
        <f>SUM('⑥評価関連経費 '!K6:M6)</f>
        <v>0</v>
      </c>
      <c r="F22" s="246">
        <f>SUM('⑥評価関連経費 '!N6:P6)</f>
        <v>0</v>
      </c>
      <c r="G22" s="246">
        <f>SUM('⑥評価関連経費 '!Q6)</f>
        <v>0</v>
      </c>
      <c r="H22" s="325" t="str">
        <f>IF(B22&gt;=5.01%,"上限の5％超過","")</f>
        <v/>
      </c>
      <c r="J22" s="113"/>
      <c r="K22" s="113"/>
      <c r="L22" s="113"/>
    </row>
    <row r="23" spans="1:13" ht="30" customHeight="1" x14ac:dyDescent="0.45">
      <c r="A23" s="19" t="s">
        <v>19</v>
      </c>
      <c r="B23" s="287">
        <f>IFERROR(ROUNDUP(G23/③事業費!G6,3),0)</f>
        <v>0</v>
      </c>
      <c r="C23" s="155"/>
      <c r="D23" s="156"/>
      <c r="E23" s="156"/>
      <c r="F23" s="156"/>
      <c r="G23" s="246">
        <f>SUM(C23:F23)</f>
        <v>0</v>
      </c>
      <c r="H23" s="325" t="str">
        <f>IF(B23&gt;=5.01%,"上限の5％超過","")</f>
        <v/>
      </c>
      <c r="J23" s="113"/>
      <c r="K23" s="113"/>
      <c r="L23" s="113"/>
    </row>
    <row r="24" spans="1:13" x14ac:dyDescent="0.45">
      <c r="A24" s="336" t="s">
        <v>20</v>
      </c>
      <c r="B24" s="337"/>
      <c r="C24" s="247">
        <f>SUM(C22:C23)</f>
        <v>0</v>
      </c>
      <c r="D24" s="247">
        <f>SUM(D22:D23)</f>
        <v>0</v>
      </c>
      <c r="E24" s="340">
        <f>SUM(E22:E23)</f>
        <v>0</v>
      </c>
      <c r="F24" s="340">
        <f>SUM(F22:F23)</f>
        <v>0</v>
      </c>
      <c r="G24" s="340">
        <f>SUM(G22:G23)</f>
        <v>0</v>
      </c>
      <c r="H24" s="108"/>
      <c r="J24" s="113"/>
      <c r="K24" s="113"/>
      <c r="L24" s="113"/>
    </row>
    <row r="25" spans="1:13" s="82" customFormat="1" ht="18.75" customHeight="1" x14ac:dyDescent="0.45">
      <c r="A25" s="338"/>
      <c r="B25" s="339"/>
      <c r="C25" s="342">
        <f>SUM(C24:D24)</f>
        <v>0</v>
      </c>
      <c r="D25" s="343"/>
      <c r="E25" s="341"/>
      <c r="F25" s="341"/>
      <c r="G25" s="341"/>
      <c r="H25" s="114"/>
      <c r="J25" s="85"/>
      <c r="K25" s="115"/>
    </row>
    <row r="26" spans="1:13" s="82" customFormat="1" ht="20.100000000000001" customHeight="1" x14ac:dyDescent="0.45">
      <c r="A26" s="116"/>
      <c r="B26" s="116"/>
      <c r="C26" s="116"/>
      <c r="D26" s="51"/>
      <c r="E26" s="51"/>
      <c r="F26" s="51"/>
      <c r="G26" s="51"/>
      <c r="H26" s="114"/>
      <c r="J26" s="85"/>
      <c r="K26" s="115"/>
    </row>
    <row r="27" spans="1:13" ht="19.5" customHeight="1" x14ac:dyDescent="0.45">
      <c r="A27" s="16" t="s">
        <v>21</v>
      </c>
      <c r="B27" s="2"/>
      <c r="C27" s="2"/>
      <c r="D27" s="2"/>
      <c r="E27" s="2"/>
      <c r="F27" s="2"/>
      <c r="G27" s="2"/>
      <c r="I27" s="40"/>
      <c r="J27" s="39"/>
      <c r="K27" s="39"/>
      <c r="L27" s="39"/>
      <c r="M27" s="39"/>
    </row>
    <row r="28" spans="1:13" ht="24.75" customHeight="1" x14ac:dyDescent="0.45">
      <c r="A28" s="346"/>
      <c r="B28" s="346"/>
      <c r="C28" s="25" t="s">
        <v>5</v>
      </c>
      <c r="D28" s="25" t="s">
        <v>6</v>
      </c>
      <c r="E28" s="25" t="s">
        <v>7</v>
      </c>
      <c r="F28" s="25" t="s">
        <v>142</v>
      </c>
      <c r="G28" s="15" t="s">
        <v>8</v>
      </c>
      <c r="I28" s="40"/>
      <c r="J28" s="39"/>
      <c r="K28" s="39"/>
      <c r="L28" s="39"/>
      <c r="M28" s="39"/>
    </row>
    <row r="29" spans="1:13" x14ac:dyDescent="0.45">
      <c r="A29" s="332" t="s">
        <v>22</v>
      </c>
      <c r="B29" s="332"/>
      <c r="C29" s="242">
        <f>C9+C16+C24</f>
        <v>0</v>
      </c>
      <c r="D29" s="242">
        <f>D9+D16+D24</f>
        <v>0</v>
      </c>
      <c r="E29" s="334">
        <f>E9+E16+E24</f>
        <v>0</v>
      </c>
      <c r="F29" s="334">
        <f>F9+F16+F24</f>
        <v>0</v>
      </c>
      <c r="G29" s="335">
        <f>SUM(C29:F29)</f>
        <v>0</v>
      </c>
    </row>
    <row r="30" spans="1:13" ht="17.25" customHeight="1" x14ac:dyDescent="0.45">
      <c r="A30" s="332"/>
      <c r="B30" s="332"/>
      <c r="C30" s="333">
        <f>SUM(C29:D29)</f>
        <v>0</v>
      </c>
      <c r="D30" s="333"/>
      <c r="E30" s="334"/>
      <c r="F30" s="334"/>
      <c r="G30" s="335"/>
      <c r="H30" s="163"/>
    </row>
    <row r="31" spans="1:13" x14ac:dyDescent="0.45">
      <c r="A31" s="20"/>
      <c r="B31" s="21"/>
      <c r="C31" s="21"/>
      <c r="D31" s="21"/>
      <c r="E31" s="21"/>
      <c r="F31" s="21"/>
      <c r="G31" s="21"/>
      <c r="H31" s="21"/>
    </row>
    <row r="32" spans="1:13" ht="18.75" customHeight="1" x14ac:dyDescent="0.45">
      <c r="A32" s="330" t="s">
        <v>23</v>
      </c>
      <c r="B32" s="330"/>
    </row>
    <row r="33" spans="1:7" x14ac:dyDescent="0.45">
      <c r="A33" s="329"/>
      <c r="B33" s="329"/>
      <c r="C33" s="14" t="s">
        <v>5</v>
      </c>
      <c r="D33" s="14" t="s">
        <v>6</v>
      </c>
      <c r="E33" s="14" t="s">
        <v>7</v>
      </c>
      <c r="F33" s="14" t="s">
        <v>142</v>
      </c>
      <c r="G33" s="31" t="s">
        <v>8</v>
      </c>
    </row>
    <row r="34" spans="1:7" x14ac:dyDescent="0.45">
      <c r="A34" s="328" t="s">
        <v>24</v>
      </c>
      <c r="B34" s="328"/>
      <c r="C34" s="248">
        <f>SUM(C10,C29)</f>
        <v>0</v>
      </c>
      <c r="D34" s="248">
        <f>SUM(D10,D29)</f>
        <v>0</v>
      </c>
      <c r="E34" s="326">
        <f>SUM(E10,E29)</f>
        <v>0</v>
      </c>
      <c r="F34" s="326">
        <f>SUM(F10,F29)</f>
        <v>0</v>
      </c>
      <c r="G34" s="326">
        <f>SUM(E34:F35,C34:D34)</f>
        <v>0</v>
      </c>
    </row>
    <row r="35" spans="1:7" x14ac:dyDescent="0.45">
      <c r="A35" s="328"/>
      <c r="B35" s="328"/>
      <c r="C35" s="331">
        <f>SUM(C34,D34)</f>
        <v>0</v>
      </c>
      <c r="D35" s="331"/>
      <c r="E35" s="326"/>
      <c r="F35" s="327"/>
      <c r="G35" s="327"/>
    </row>
  </sheetData>
  <sheetProtection sheet="1" objects="1" scenarios="1" formatCells="0" formatColumns="0" formatRows="0" insertColumns="0" insertRows="0"/>
  <mergeCells count="33">
    <mergeCell ref="A2:G2"/>
    <mergeCell ref="A1:G1"/>
    <mergeCell ref="A28:B28"/>
    <mergeCell ref="B4:G4"/>
    <mergeCell ref="A10:B10"/>
    <mergeCell ref="A9:B9"/>
    <mergeCell ref="A12:B12"/>
    <mergeCell ref="A11:B11"/>
    <mergeCell ref="A8:B8"/>
    <mergeCell ref="A15:B15"/>
    <mergeCell ref="B5:G5"/>
    <mergeCell ref="A16:B17"/>
    <mergeCell ref="E16:E17"/>
    <mergeCell ref="F16:F17"/>
    <mergeCell ref="G16:G17"/>
    <mergeCell ref="C17:D17"/>
    <mergeCell ref="A24:B25"/>
    <mergeCell ref="E24:E25"/>
    <mergeCell ref="F24:F25"/>
    <mergeCell ref="G24:G25"/>
    <mergeCell ref="C25:D25"/>
    <mergeCell ref="A29:B30"/>
    <mergeCell ref="C30:D30"/>
    <mergeCell ref="E29:E30"/>
    <mergeCell ref="F29:F30"/>
    <mergeCell ref="G29:G30"/>
    <mergeCell ref="F34:F35"/>
    <mergeCell ref="G34:G35"/>
    <mergeCell ref="A34:B35"/>
    <mergeCell ref="A33:B33"/>
    <mergeCell ref="A32:B32"/>
    <mergeCell ref="C35:D35"/>
    <mergeCell ref="E34:E35"/>
  </mergeCells>
  <phoneticPr fontId="3"/>
  <dataValidations count="6">
    <dataValidation allowBlank="1" showInputMessage="1" showErrorMessage="1" prompt="事業計画に記載した申請事業名と同じ申請事業名を記載してください。_x000a_" sqref="B4:G4" xr:uid="{00000000-0002-0000-0000-000000000000}"/>
    <dataValidation allowBlank="1" showInputMessage="1" showErrorMessage="1" prompt="2020 年度に行う資金分配団体への 助成金の支払いについて、2021 年度分を含めて行います。" sqref="D8" xr:uid="{00000000-0002-0000-0000-000002000000}"/>
    <dataValidation allowBlank="1" showInputMessage="1" showErrorMessage="1" prompt="記載方法は、「積算の手引き」及び「資金計画書（記入例）」を参考に記述してください。" sqref="A1:G1" xr:uid="{00000000-0002-0000-0000-000005000000}"/>
    <dataValidation allowBlank="1" showInputMessage="1" showErrorMessage="1" prompt="黄色セルは自動計算セルのため、入力不要です。" sqref="C29:G29 C34:G35 G24 E24:F24" xr:uid="{00000000-0002-0000-0000-000006000000}"/>
    <dataValidation allowBlank="1" showInputMessage="1" showErrorMessage="1" prompt="助成金申請額（①調達の内訳のA) の5％以下とします。" sqref="B22" xr:uid="{A7A00C70-9043-4E9E-91EB-0796E2E8866D}"/>
    <dataValidation allowBlank="1" showInputMessage="1" showErrorMessage="1" prompt="実行団体への助成等に充当される費用（自己資金・民間資金分は除く）の5％以下とします。" sqref="B23" xr:uid="{F95CCE00-7608-40B0-87BB-A6B2B996DD9A}"/>
  </dataValidations>
  <printOptions horizontalCentered="1"/>
  <pageMargins left="0.7" right="0.7" top="0.75" bottom="0.75" header="0.3" footer="0.3"/>
  <pageSetup paperSize="9" scale="95" fitToHeight="0" orientation="portrait" r:id="rId1"/>
  <headerFooter>
    <oddHeader xml:space="preserve">&amp;R&amp;9 </oddHeader>
  </headerFooter>
  <ignoredErrors>
    <ignoredError sqref="C9" emptyCellReferenc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F32"/>
  <sheetViews>
    <sheetView view="pageBreakPreview" zoomScale="85" zoomScaleNormal="100" zoomScaleSheetLayoutView="85" workbookViewId="0">
      <selection activeCell="A2" sqref="A2:G2"/>
    </sheetView>
  </sheetViews>
  <sheetFormatPr defaultColWidth="9" defaultRowHeight="18" x14ac:dyDescent="0.45"/>
  <cols>
    <col min="1" max="1" width="3.59765625" style="87" customWidth="1"/>
    <col min="2" max="3" width="20.59765625" style="87" customWidth="1"/>
    <col min="4" max="4" width="18.59765625" style="87" customWidth="1"/>
    <col min="5" max="5" width="21.59765625" style="87" customWidth="1"/>
    <col min="6" max="6" width="15" style="87" customWidth="1"/>
    <col min="7" max="16384" width="9" style="87"/>
  </cols>
  <sheetData>
    <row r="1" spans="1:6" s="32" customFormat="1" ht="18.75" customHeight="1" x14ac:dyDescent="0.45">
      <c r="A1" s="345"/>
      <c r="B1" s="345"/>
      <c r="C1" s="345"/>
      <c r="D1" s="345"/>
      <c r="E1" s="345"/>
    </row>
    <row r="2" spans="1:6" ht="22.2" x14ac:dyDescent="0.45">
      <c r="A2" s="344" t="s">
        <v>25</v>
      </c>
      <c r="B2" s="344"/>
      <c r="C2" s="344"/>
      <c r="D2" s="344"/>
      <c r="E2" s="344"/>
    </row>
    <row r="3" spans="1:6" x14ac:dyDescent="0.45">
      <c r="A3" s="9"/>
      <c r="B3" s="9"/>
      <c r="C3" s="9"/>
      <c r="D3" s="9"/>
      <c r="E3" s="9"/>
    </row>
    <row r="4" spans="1:6" ht="18.75" customHeight="1" x14ac:dyDescent="0.45">
      <c r="A4" s="366" t="s">
        <v>26</v>
      </c>
      <c r="B4" s="366"/>
      <c r="C4" s="366"/>
      <c r="D4" s="366"/>
      <c r="E4" s="366"/>
    </row>
    <row r="5" spans="1:6" ht="72" x14ac:dyDescent="0.45">
      <c r="A5" s="361" t="s">
        <v>27</v>
      </c>
      <c r="B5" s="362"/>
      <c r="C5" s="219" t="s">
        <v>28</v>
      </c>
      <c r="D5" s="219" t="s">
        <v>29</v>
      </c>
      <c r="E5" s="219" t="s">
        <v>30</v>
      </c>
      <c r="F5" s="99" t="s">
        <v>14</v>
      </c>
    </row>
    <row r="6" spans="1:6" x14ac:dyDescent="0.45">
      <c r="A6" s="100"/>
      <c r="B6" s="102"/>
      <c r="C6" s="157"/>
      <c r="D6" s="239"/>
      <c r="E6" s="120"/>
    </row>
    <row r="7" spans="1:6" x14ac:dyDescent="0.45">
      <c r="A7" s="101"/>
      <c r="B7" s="102"/>
      <c r="C7" s="157"/>
      <c r="D7" s="239"/>
      <c r="E7" s="120"/>
    </row>
    <row r="8" spans="1:6" x14ac:dyDescent="0.45">
      <c r="A8" s="101"/>
      <c r="B8" s="102"/>
      <c r="C8" s="157"/>
      <c r="D8" s="239"/>
      <c r="E8" s="120"/>
    </row>
    <row r="9" spans="1:6" x14ac:dyDescent="0.45">
      <c r="A9" s="101"/>
      <c r="B9" s="102"/>
      <c r="C9" s="157"/>
      <c r="D9" s="239"/>
      <c r="E9" s="120"/>
    </row>
    <row r="10" spans="1:6" x14ac:dyDescent="0.45">
      <c r="A10" s="364" t="s">
        <v>31</v>
      </c>
      <c r="B10" s="365"/>
      <c r="C10" s="249">
        <f>SUM(C6:C9)</f>
        <v>0</v>
      </c>
      <c r="D10" s="367"/>
      <c r="E10" s="368"/>
      <c r="F10" s="99" t="str">
        <f>IF(C10=(③事業費!C9+③事業費!C10),"","③事業費と金額が異なります")</f>
        <v/>
      </c>
    </row>
    <row r="11" spans="1:6" ht="20.25" customHeight="1" x14ac:dyDescent="0.45">
      <c r="A11" s="100"/>
      <c r="B11" s="102"/>
      <c r="C11" s="157"/>
      <c r="D11" s="239"/>
      <c r="E11" s="121"/>
    </row>
    <row r="12" spans="1:6" ht="20.25" customHeight="1" x14ac:dyDescent="0.45">
      <c r="A12" s="101"/>
      <c r="B12" s="102"/>
      <c r="C12" s="157"/>
      <c r="D12" s="239"/>
      <c r="E12" s="102"/>
    </row>
    <row r="13" spans="1:6" ht="20.25" customHeight="1" x14ac:dyDescent="0.45">
      <c r="A13" s="101"/>
      <c r="B13" s="102"/>
      <c r="C13" s="157"/>
      <c r="D13" s="239"/>
      <c r="E13" s="102"/>
    </row>
    <row r="14" spans="1:6" ht="20.25" customHeight="1" x14ac:dyDescent="0.45">
      <c r="A14" s="101"/>
      <c r="B14" s="102"/>
      <c r="C14" s="157"/>
      <c r="D14" s="239"/>
      <c r="E14" s="102"/>
    </row>
    <row r="15" spans="1:6" ht="20.25" customHeight="1" x14ac:dyDescent="0.45">
      <c r="A15" s="364" t="s">
        <v>32</v>
      </c>
      <c r="B15" s="365"/>
      <c r="C15" s="250">
        <f>SUM(C11:C14)</f>
        <v>0</v>
      </c>
      <c r="D15" s="367"/>
      <c r="E15" s="368"/>
      <c r="F15" s="99" t="str">
        <f>IF(C15=(③事業費!D9+③事業費!D10),"","③事業費と金額が異なります")</f>
        <v/>
      </c>
    </row>
    <row r="16" spans="1:6" ht="20.25" customHeight="1" x14ac:dyDescent="0.45">
      <c r="A16" s="101"/>
      <c r="B16" s="102"/>
      <c r="C16" s="157"/>
      <c r="D16" s="239"/>
      <c r="E16" s="102"/>
    </row>
    <row r="17" spans="1:6" ht="20.25" customHeight="1" x14ac:dyDescent="0.45">
      <c r="A17" s="101"/>
      <c r="B17" s="102"/>
      <c r="C17" s="157"/>
      <c r="D17" s="239"/>
      <c r="E17" s="102"/>
    </row>
    <row r="18" spans="1:6" ht="20.25" customHeight="1" x14ac:dyDescent="0.45">
      <c r="A18" s="101"/>
      <c r="B18" s="102"/>
      <c r="C18" s="157"/>
      <c r="D18" s="239"/>
      <c r="E18" s="102"/>
    </row>
    <row r="19" spans="1:6" ht="20.100000000000001" customHeight="1" x14ac:dyDescent="0.45">
      <c r="A19" s="101"/>
      <c r="B19" s="102"/>
      <c r="C19" s="157"/>
      <c r="D19" s="239"/>
      <c r="E19" s="102"/>
    </row>
    <row r="20" spans="1:6" ht="20.25" customHeight="1" x14ac:dyDescent="0.45">
      <c r="A20" s="364" t="s">
        <v>33</v>
      </c>
      <c r="B20" s="364"/>
      <c r="C20" s="250">
        <f>SUM(C16:C19)</f>
        <v>0</v>
      </c>
      <c r="D20" s="367"/>
      <c r="E20" s="368"/>
      <c r="F20" s="99" t="str">
        <f>IF(C20=(③事業費!E9+③事業費!E10),"","③事業費と金額が異なります")</f>
        <v/>
      </c>
    </row>
    <row r="21" spans="1:6" ht="20.25" customHeight="1" x14ac:dyDescent="0.45">
      <c r="A21" s="100"/>
      <c r="B21" s="102"/>
      <c r="C21" s="157"/>
      <c r="D21" s="239"/>
      <c r="E21" s="102"/>
    </row>
    <row r="22" spans="1:6" ht="20.25" customHeight="1" x14ac:dyDescent="0.45">
      <c r="A22" s="101"/>
      <c r="B22" s="102"/>
      <c r="C22" s="157"/>
      <c r="D22" s="239"/>
      <c r="E22" s="102"/>
    </row>
    <row r="23" spans="1:6" ht="20.100000000000001" customHeight="1" x14ac:dyDescent="0.45">
      <c r="A23" s="101"/>
      <c r="B23" s="102"/>
      <c r="C23" s="157"/>
      <c r="D23" s="239"/>
      <c r="E23" s="102"/>
    </row>
    <row r="24" spans="1:6" ht="20.25" customHeight="1" x14ac:dyDescent="0.45">
      <c r="A24" s="101"/>
      <c r="B24" s="102"/>
      <c r="C24" s="157"/>
      <c r="D24" s="239"/>
      <c r="E24" s="102"/>
    </row>
    <row r="25" spans="1:6" ht="20.25" customHeight="1" x14ac:dyDescent="0.45">
      <c r="A25" s="364" t="s">
        <v>147</v>
      </c>
      <c r="B25" s="364"/>
      <c r="C25" s="250">
        <f>SUM(C21:C24)</f>
        <v>0</v>
      </c>
      <c r="D25" s="367"/>
      <c r="E25" s="368"/>
      <c r="F25" s="99" t="str">
        <f>IF(C25=(③事業費!F9+③事業費!F10),"","③事業費と金額が異なります")</f>
        <v/>
      </c>
    </row>
    <row r="26" spans="1:6" ht="20.25" customHeight="1" x14ac:dyDescent="0.45">
      <c r="A26" s="363" t="s">
        <v>20</v>
      </c>
      <c r="B26" s="363"/>
      <c r="C26" s="250">
        <f>C10+C15+C20+C25</f>
        <v>0</v>
      </c>
      <c r="D26" s="367"/>
      <c r="E26" s="368"/>
    </row>
    <row r="27" spans="1:6" ht="20.100000000000001" customHeight="1" x14ac:dyDescent="0.45">
      <c r="A27" s="360"/>
      <c r="B27" s="360"/>
      <c r="C27" s="360"/>
      <c r="D27" s="360"/>
      <c r="E27" s="360"/>
    </row>
    <row r="28" spans="1:6" ht="20.100000000000001" customHeight="1" x14ac:dyDescent="0.45">
      <c r="A28" s="9"/>
      <c r="B28" s="98"/>
      <c r="C28" s="98"/>
      <c r="D28" s="98"/>
      <c r="E28" s="98"/>
    </row>
    <row r="32" spans="1:6" x14ac:dyDescent="0.45">
      <c r="C32" s="87" t="str">
        <f>IF(SUM(M32:M34)=0,"",SUM(M32:M34))</f>
        <v/>
      </c>
    </row>
  </sheetData>
  <sheetProtection sheet="1" formatCells="0" formatColumns="0" formatRows="0" insertColumns="0" insertRows="0" selectLockedCells="1"/>
  <mergeCells count="15">
    <mergeCell ref="A27:E27"/>
    <mergeCell ref="A5:B5"/>
    <mergeCell ref="A26:B26"/>
    <mergeCell ref="A15:B15"/>
    <mergeCell ref="A1:E1"/>
    <mergeCell ref="A2:E2"/>
    <mergeCell ref="A4:E4"/>
    <mergeCell ref="A25:B25"/>
    <mergeCell ref="A20:B20"/>
    <mergeCell ref="A10:B10"/>
    <mergeCell ref="D10:E10"/>
    <mergeCell ref="D15:E15"/>
    <mergeCell ref="D20:E20"/>
    <mergeCell ref="D25:E25"/>
    <mergeCell ref="D26:E26"/>
  </mergeCells>
  <phoneticPr fontId="3"/>
  <dataValidations count="3">
    <dataValidation allowBlank="1" showInputMessage="1" showErrorMessage="1" prompt="黄色セルは自動計算セルのため、入力不要です。" sqref="C25:C26 C20 C15 C10" xr:uid="{00000000-0002-0000-0100-000000000000}"/>
    <dataValidation allowBlank="1" showInputMessage="1" showErrorMessage="1" prompt="行が足りない場合には適時、行を挿入してご利用ください。その際、自動計算の範囲が反映されているか必ずご確認ください。" sqref="E19:XFD19 E9:XFD9 E14:XFD14 A9:C9 E24:XFD24 A14:C14 A19:C19 A24:C24" xr:uid="{00000000-0002-0000-0100-000001000000}"/>
    <dataValidation type="list" allowBlank="1" showInputMessage="1" showErrorMessage="1" sqref="D6:D9 D11:D14 D21:D24 D16:D19" xr:uid="{00000000-0002-0000-0100-000002000000}">
      <formula1>"A,B,C,D"</formula1>
    </dataValidation>
  </dataValidations>
  <printOptions horizontalCentered="1"/>
  <pageMargins left="0.7" right="0.7" top="0.75" bottom="0.75" header="0.3" footer="0.3"/>
  <pageSetup paperSize="9" scale="94" fitToHeight="0" orientation="portrait" r:id="rId1"/>
  <headerFooter>
    <oddHeader xml:space="preserve">&amp;R&amp;9 </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N33"/>
  <sheetViews>
    <sheetView view="pageBreakPreview" zoomScaleNormal="100" zoomScaleSheetLayoutView="100" workbookViewId="0">
      <selection activeCell="A2" sqref="A2:G2"/>
    </sheetView>
  </sheetViews>
  <sheetFormatPr defaultColWidth="9" defaultRowHeight="18" x14ac:dyDescent="0.45"/>
  <cols>
    <col min="1" max="1" width="14" style="87" customWidth="1"/>
    <col min="2" max="2" width="15.19921875" style="87" customWidth="1"/>
    <col min="3" max="7" width="11.5" style="87" customWidth="1"/>
    <col min="8" max="9" width="10.5" style="87" bestFit="1" customWidth="1"/>
    <col min="10" max="10" width="6.8984375" style="87" customWidth="1"/>
    <col min="11" max="11" width="9.5" style="87" bestFit="1" customWidth="1"/>
    <col min="12" max="12" width="9" style="87"/>
    <col min="13" max="13" width="10.8984375" style="87" bestFit="1" customWidth="1"/>
    <col min="14" max="16384" width="9" style="87"/>
  </cols>
  <sheetData>
    <row r="1" spans="1:14" s="32" customFormat="1" ht="22.2" x14ac:dyDescent="0.45">
      <c r="A1" s="345"/>
      <c r="B1" s="345"/>
      <c r="C1" s="345"/>
      <c r="D1" s="345"/>
      <c r="E1" s="345"/>
      <c r="F1" s="345"/>
      <c r="G1" s="345"/>
    </row>
    <row r="2" spans="1:14" ht="22.2" x14ac:dyDescent="0.45">
      <c r="A2" s="344" t="s">
        <v>34</v>
      </c>
      <c r="B2" s="344"/>
      <c r="C2" s="344"/>
      <c r="D2" s="344"/>
      <c r="E2" s="344"/>
      <c r="F2" s="344"/>
      <c r="G2" s="344"/>
    </row>
    <row r="3" spans="1:14" ht="22.2" x14ac:dyDescent="0.45">
      <c r="A3" s="42"/>
      <c r="B3" s="42"/>
      <c r="C3" s="42"/>
    </row>
    <row r="4" spans="1:14" ht="15" customHeight="1" x14ac:dyDescent="0.45">
      <c r="A4" s="10" t="s">
        <v>35</v>
      </c>
      <c r="B4" s="9"/>
      <c r="C4" s="9"/>
      <c r="D4" s="9"/>
      <c r="E4" s="9"/>
      <c r="F4" s="9"/>
      <c r="G4" s="9"/>
    </row>
    <row r="5" spans="1:14" s="88" customFormat="1" x14ac:dyDescent="0.45">
      <c r="A5" s="218"/>
      <c r="B5" s="218"/>
      <c r="C5" s="25" t="s">
        <v>5</v>
      </c>
      <c r="D5" s="25" t="s">
        <v>6</v>
      </c>
      <c r="E5" s="25" t="s">
        <v>7</v>
      </c>
      <c r="F5" s="25" t="s">
        <v>142</v>
      </c>
      <c r="G5" s="23" t="s">
        <v>8</v>
      </c>
      <c r="J5" s="40"/>
      <c r="K5" s="40"/>
      <c r="L5" s="40"/>
      <c r="M5" s="40"/>
      <c r="N5" s="40"/>
    </row>
    <row r="6" spans="1:14" ht="35.1" customHeight="1" x14ac:dyDescent="0.45">
      <c r="A6" s="373" t="s">
        <v>36</v>
      </c>
      <c r="B6" s="22" t="s">
        <v>37</v>
      </c>
      <c r="C6" s="282"/>
      <c r="D6" s="282"/>
      <c r="E6" s="283"/>
      <c r="F6" s="283"/>
      <c r="G6" s="251">
        <f>SUM(C6:F6)</f>
        <v>0</v>
      </c>
      <c r="H6" s="89"/>
      <c r="I6" s="89"/>
      <c r="J6" s="89"/>
    </row>
    <row r="7" spans="1:14" x14ac:dyDescent="0.45">
      <c r="A7" s="374"/>
      <c r="B7" s="22" t="s">
        <v>38</v>
      </c>
      <c r="C7" s="284"/>
      <c r="D7" s="283"/>
      <c r="E7" s="283"/>
      <c r="F7" s="283"/>
      <c r="G7" s="251">
        <f>SUM(C7:F7)</f>
        <v>0</v>
      </c>
    </row>
    <row r="8" spans="1:14" x14ac:dyDescent="0.45">
      <c r="A8" s="375"/>
      <c r="B8" s="22" t="s">
        <v>39</v>
      </c>
      <c r="C8" s="280">
        <f>IFERROR(C7/(C6+C7),0)</f>
        <v>0</v>
      </c>
      <c r="D8" s="280">
        <f>IFERROR(D7/(D6+D7),0)</f>
        <v>0</v>
      </c>
      <c r="E8" s="280">
        <f>IFERROR(E7/(E6+E7),0)</f>
        <v>0</v>
      </c>
      <c r="F8" s="280">
        <f>IFERROR(F7/(F6+F7),0)</f>
        <v>0</v>
      </c>
      <c r="G8" s="295">
        <f>IFERROR(G7/(G6+G7),0)</f>
        <v>0</v>
      </c>
      <c r="M8" s="90"/>
    </row>
    <row r="9" spans="1:14" ht="35.1" customHeight="1" x14ac:dyDescent="0.45">
      <c r="A9" s="373" t="s">
        <v>40</v>
      </c>
      <c r="B9" s="22" t="s">
        <v>37</v>
      </c>
      <c r="C9" s="291"/>
      <c r="D9" s="292"/>
      <c r="E9" s="292"/>
      <c r="F9" s="292"/>
      <c r="G9" s="251">
        <f>SUM(C9:F9)</f>
        <v>0</v>
      </c>
    </row>
    <row r="10" spans="1:14" x14ac:dyDescent="0.45">
      <c r="A10" s="374"/>
      <c r="B10" s="22" t="s">
        <v>38</v>
      </c>
      <c r="C10" s="291"/>
      <c r="D10" s="292"/>
      <c r="E10" s="292"/>
      <c r="F10" s="292"/>
      <c r="G10" s="251">
        <f>SUM(C10:F10)</f>
        <v>0</v>
      </c>
      <c r="I10" s="90"/>
    </row>
    <row r="11" spans="1:14" x14ac:dyDescent="0.45">
      <c r="A11" s="375"/>
      <c r="B11" s="22" t="s">
        <v>39</v>
      </c>
      <c r="C11" s="285">
        <f>IFERROR(C10/(C9+C10),0)</f>
        <v>0</v>
      </c>
      <c r="D11" s="285">
        <f>IFERROR(D10/(D9+D10),0)</f>
        <v>0</v>
      </c>
      <c r="E11" s="285">
        <f>IFERROR(E10/(E9+E10),0)</f>
        <v>0</v>
      </c>
      <c r="F11" s="285">
        <f>IFERROR(F10/(F9+F10),0)</f>
        <v>0</v>
      </c>
      <c r="G11" s="285">
        <f>IFERROR(G10/(G9+G10),0)</f>
        <v>0</v>
      </c>
      <c r="I11" s="90"/>
    </row>
    <row r="12" spans="1:14" s="91" customFormat="1" ht="66" customHeight="1" x14ac:dyDescent="0.45">
      <c r="A12" s="376"/>
      <c r="B12" s="377"/>
      <c r="C12" s="377"/>
      <c r="D12" s="377"/>
      <c r="E12" s="377"/>
      <c r="F12" s="378"/>
      <c r="G12" s="290" t="str">
        <f>IF(G8&gt;15%,"助成金申請額に占める管理的経費の上限の15%超過","")</f>
        <v/>
      </c>
      <c r="I12" s="92"/>
    </row>
    <row r="13" spans="1:14" ht="20.100000000000001" customHeight="1" x14ac:dyDescent="0.45">
      <c r="A13" s="93"/>
      <c r="B13" s="93"/>
      <c r="C13" s="93"/>
      <c r="D13" s="94"/>
      <c r="E13" s="94"/>
      <c r="F13" s="94"/>
      <c r="G13" s="94"/>
      <c r="I13" s="89"/>
    </row>
    <row r="14" spans="1:14" ht="15" customHeight="1" x14ac:dyDescent="0.45">
      <c r="A14" s="369" t="s">
        <v>41</v>
      </c>
      <c r="B14" s="369"/>
      <c r="C14" s="369"/>
      <c r="D14" s="369"/>
      <c r="E14" s="369"/>
      <c r="F14" s="369"/>
      <c r="G14" s="369"/>
      <c r="I14" s="90"/>
    </row>
    <row r="15" spans="1:14" s="95" customFormat="1" ht="20.100000000000001" customHeight="1" x14ac:dyDescent="0.45">
      <c r="A15" s="372"/>
      <c r="B15" s="372"/>
      <c r="C15" s="25" t="s">
        <v>5</v>
      </c>
      <c r="D15" s="25" t="s">
        <v>6</v>
      </c>
      <c r="E15" s="25" t="s">
        <v>7</v>
      </c>
      <c r="F15" s="25" t="s">
        <v>142</v>
      </c>
      <c r="G15" s="23" t="s">
        <v>8</v>
      </c>
    </row>
    <row r="16" spans="1:14" x14ac:dyDescent="0.45">
      <c r="A16" s="371" t="s">
        <v>37</v>
      </c>
      <c r="B16" s="371"/>
      <c r="C16" s="281">
        <f>C6+C9</f>
        <v>0</v>
      </c>
      <c r="D16" s="281">
        <f>D6+D9</f>
        <v>0</v>
      </c>
      <c r="E16" s="281">
        <f>E6+E9</f>
        <v>0</v>
      </c>
      <c r="F16" s="281">
        <f>F6+F9</f>
        <v>0</v>
      </c>
      <c r="G16" s="281">
        <f>G6+G9</f>
        <v>0</v>
      </c>
      <c r="I16" s="90"/>
    </row>
    <row r="17" spans="1:9" x14ac:dyDescent="0.45">
      <c r="A17" s="371" t="s">
        <v>42</v>
      </c>
      <c r="B17" s="371"/>
      <c r="C17" s="280">
        <f>IFERROR(C16/(C6+C7+C9+C10),0)</f>
        <v>0</v>
      </c>
      <c r="D17" s="280">
        <f t="shared" ref="D17:G17" si="0">IFERROR(D16/(D6+D7+D9+D10),0)</f>
        <v>0</v>
      </c>
      <c r="E17" s="280">
        <f t="shared" si="0"/>
        <v>0</v>
      </c>
      <c r="F17" s="280">
        <f t="shared" si="0"/>
        <v>0</v>
      </c>
      <c r="G17" s="280">
        <f t="shared" si="0"/>
        <v>0</v>
      </c>
      <c r="I17" s="90"/>
    </row>
    <row r="18" spans="1:9" x14ac:dyDescent="0.45">
      <c r="A18" s="96"/>
      <c r="B18" s="96"/>
      <c r="C18" s="98" t="str">
        <f>IF(SUM(M18:M20)=0,"",SUM(M18:M20))</f>
        <v/>
      </c>
      <c r="D18" s="97"/>
      <c r="E18" s="97"/>
      <c r="F18" s="97"/>
      <c r="G18" s="97"/>
      <c r="I18" s="90"/>
    </row>
    <row r="19" spans="1:9" x14ac:dyDescent="0.45">
      <c r="A19" s="96"/>
      <c r="B19" s="96"/>
      <c r="C19" s="96"/>
      <c r="D19" s="97"/>
      <c r="E19" s="97"/>
      <c r="F19" s="97"/>
      <c r="G19" s="97"/>
      <c r="I19" s="90"/>
    </row>
    <row r="20" spans="1:9" x14ac:dyDescent="0.45">
      <c r="A20" s="370"/>
      <c r="B20" s="370"/>
      <c r="C20" s="370"/>
      <c r="D20" s="370"/>
      <c r="E20" s="370"/>
    </row>
    <row r="21" spans="1:9" x14ac:dyDescent="0.45">
      <c r="B21" s="98"/>
      <c r="C21" s="98" t="str">
        <f>IF(SUM(M21:M23)=0,"",SUM(M21:M23))</f>
        <v/>
      </c>
      <c r="D21" s="98"/>
      <c r="E21" s="98"/>
    </row>
    <row r="33" spans="3:3" x14ac:dyDescent="0.45">
      <c r="C33" s="87" t="str">
        <f>IF(SUM(M33:M35)=0,"",SUM(M33:M35))</f>
        <v/>
      </c>
    </row>
  </sheetData>
  <sheetProtection sheet="1" formatCells="0" formatColumns="0" formatRows="0" insertColumns="0" insertRows="0"/>
  <mergeCells count="10">
    <mergeCell ref="A1:G1"/>
    <mergeCell ref="A14:G14"/>
    <mergeCell ref="A20:E20"/>
    <mergeCell ref="A16:B16"/>
    <mergeCell ref="A15:B15"/>
    <mergeCell ref="A17:B17"/>
    <mergeCell ref="A2:G2"/>
    <mergeCell ref="A9:A11"/>
    <mergeCell ref="A6:A8"/>
    <mergeCell ref="A12:F12"/>
  </mergeCells>
  <phoneticPr fontId="3"/>
  <conditionalFormatting sqref="C8:G8">
    <cfRule type="cellIs" dxfId="36" priority="1" operator="greaterThan">
      <formula>"&lt;15%"</formula>
    </cfRule>
  </conditionalFormatting>
  <dataValidations xWindow="496" yWindow="706" count="3">
    <dataValidation allowBlank="1" showInputMessage="1" showErrorMessage="1" prompt="・管理的経費の割合は、最大15%までとなります。_x000a__x000a_・黄色セルは自動計算ですので、記載不要です。" sqref="G8" xr:uid="{00000000-0002-0000-0200-000000000000}"/>
    <dataValidation allowBlank="1" showInputMessage="1" showErrorMessage="1" prompt="黄色セルは自動計算ですので、記載不要です。" sqref="G6:G7 G9:G10 C11:G11 C16:G17" xr:uid="{00000000-0002-0000-0200-000001000000}"/>
    <dataValidation allowBlank="1" showInputMessage="1" showErrorMessage="1" prompt="助成金申請額に占める管理的経費の割合が15％より大きい場合、エラー表示が出ます。" sqref="G12" xr:uid="{00000000-0002-0000-0200-000002000000}"/>
  </dataValidations>
  <printOptions horizontalCentered="1"/>
  <pageMargins left="0.7" right="0.7" top="0.75" bottom="0.75" header="0.3" footer="0.3"/>
  <pageSetup paperSize="9" scale="82" fitToHeight="0" orientation="portrait" r:id="rId1"/>
  <headerFooter>
    <oddHeader xml:space="preserve">&amp;R&amp;9 </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S76"/>
  <sheetViews>
    <sheetView view="pageBreakPreview" zoomScale="60" zoomScaleNormal="60" workbookViewId="0">
      <selection activeCell="A2" sqref="A2:G2"/>
    </sheetView>
  </sheetViews>
  <sheetFormatPr defaultColWidth="9" defaultRowHeight="18" x14ac:dyDescent="0.45"/>
  <cols>
    <col min="1" max="1" width="2" style="32" customWidth="1"/>
    <col min="2" max="2" width="18.3984375" style="32" customWidth="1"/>
    <col min="3" max="4" width="17.5" style="32" customWidth="1"/>
    <col min="5" max="5" width="13.09765625" style="32" customWidth="1"/>
    <col min="6" max="6" width="3.59765625" style="32" customWidth="1"/>
    <col min="7" max="8" width="13.09765625" style="32" customWidth="1"/>
    <col min="9" max="9" width="3.59765625" style="32" customWidth="1"/>
    <col min="10" max="11" width="13.09765625" style="32" customWidth="1"/>
    <col min="12" max="12" width="3.59765625" style="32" customWidth="1"/>
    <col min="13" max="14" width="13.09765625" style="32" customWidth="1"/>
    <col min="15" max="15" width="3.59765625" style="32" customWidth="1"/>
    <col min="16" max="16" width="13.09765625" style="32" customWidth="1"/>
    <col min="17" max="17" width="28.09765625" style="32" customWidth="1"/>
    <col min="18" max="18" width="23.09765625" style="32" customWidth="1"/>
    <col min="19" max="19" width="29.19921875" style="32" customWidth="1"/>
    <col min="20" max="16384" width="9" style="32"/>
  </cols>
  <sheetData>
    <row r="1" spans="1:19" ht="28.8" x14ac:dyDescent="0.45">
      <c r="B1" s="80"/>
    </row>
    <row r="2" spans="1:19" ht="28.8" x14ac:dyDescent="0.45">
      <c r="B2" s="222" t="s">
        <v>43</v>
      </c>
      <c r="C2" s="34"/>
      <c r="D2" s="34"/>
      <c r="E2" s="35"/>
      <c r="F2" s="36"/>
      <c r="G2" s="36"/>
      <c r="H2" s="37"/>
      <c r="I2" s="38"/>
      <c r="J2" s="37"/>
      <c r="K2" s="39"/>
      <c r="L2" s="39"/>
      <c r="M2" s="40"/>
      <c r="N2" s="39"/>
    </row>
    <row r="3" spans="1:19" ht="21" customHeight="1" x14ac:dyDescent="0.45">
      <c r="B3" s="81"/>
      <c r="C3" s="34"/>
      <c r="D3" s="34"/>
      <c r="E3" s="35"/>
      <c r="F3" s="36"/>
      <c r="G3" s="36"/>
      <c r="H3" s="37"/>
      <c r="I3" s="38"/>
      <c r="J3" s="37"/>
      <c r="K3" s="39"/>
      <c r="L3" s="39"/>
      <c r="M3" s="40"/>
      <c r="N3" s="39"/>
    </row>
    <row r="4" spans="1:19" s="41" customFormat="1" ht="29.25" customHeight="1" x14ac:dyDescent="0.45">
      <c r="B4" s="28" t="s">
        <v>44</v>
      </c>
      <c r="C4" s="28"/>
      <c r="D4" s="28"/>
      <c r="E4" s="28"/>
      <c r="F4" s="29"/>
      <c r="G4" s="28"/>
      <c r="H4" s="28"/>
      <c r="I4" s="28"/>
      <c r="J4" s="30"/>
      <c r="K4" s="28"/>
      <c r="L4" s="28"/>
      <c r="M4" s="28"/>
      <c r="N4" s="28"/>
      <c r="O4" s="28"/>
      <c r="P4" s="28"/>
      <c r="Q4" s="28"/>
    </row>
    <row r="5" spans="1:19" ht="54.75" customHeight="1" x14ac:dyDescent="0.45">
      <c r="B5" s="407"/>
      <c r="C5" s="407"/>
      <c r="D5" s="407"/>
      <c r="E5" s="409" t="s">
        <v>5</v>
      </c>
      <c r="F5" s="410"/>
      <c r="G5" s="411"/>
      <c r="H5" s="409" t="s">
        <v>6</v>
      </c>
      <c r="I5" s="410"/>
      <c r="J5" s="411"/>
      <c r="K5" s="409" t="s">
        <v>7</v>
      </c>
      <c r="L5" s="410"/>
      <c r="M5" s="411"/>
      <c r="N5" s="409" t="s">
        <v>142</v>
      </c>
      <c r="O5" s="410"/>
      <c r="P5" s="411"/>
      <c r="Q5" s="147" t="s">
        <v>45</v>
      </c>
      <c r="R5" s="70" t="s">
        <v>14</v>
      </c>
    </row>
    <row r="6" spans="1:19" ht="26.4" x14ac:dyDescent="0.45">
      <c r="B6" s="399" t="s">
        <v>38</v>
      </c>
      <c r="C6" s="399"/>
      <c r="D6" s="399"/>
      <c r="E6" s="403">
        <f>C27</f>
        <v>0</v>
      </c>
      <c r="F6" s="403"/>
      <c r="G6" s="403"/>
      <c r="H6" s="412">
        <f>C42</f>
        <v>0</v>
      </c>
      <c r="I6" s="412"/>
      <c r="J6" s="412"/>
      <c r="K6" s="412">
        <f>C57</f>
        <v>0</v>
      </c>
      <c r="L6" s="412"/>
      <c r="M6" s="412"/>
      <c r="N6" s="412">
        <f>C72</f>
        <v>0</v>
      </c>
      <c r="O6" s="412"/>
      <c r="P6" s="412"/>
      <c r="Q6" s="252">
        <f>SUM(E6:P6)</f>
        <v>0</v>
      </c>
      <c r="R6" s="310" t="str">
        <f>IF(Q6=(③事業費!G7+③事業費!G10),"","③事業費と金額が異なります")</f>
        <v/>
      </c>
    </row>
    <row r="7" spans="1:19" ht="26.4" x14ac:dyDescent="0.45">
      <c r="B7" s="399" t="s">
        <v>46</v>
      </c>
      <c r="C7" s="399"/>
      <c r="D7" s="399"/>
      <c r="E7" s="400">
        <f>SUM(C14:C16)</f>
        <v>0</v>
      </c>
      <c r="F7" s="401"/>
      <c r="G7" s="402"/>
      <c r="H7" s="403">
        <f>ROUNDDOWN(SUM(C29:C31),0)</f>
        <v>0</v>
      </c>
      <c r="I7" s="403"/>
      <c r="J7" s="403"/>
      <c r="K7" s="403">
        <f>SUM(C44:C46)</f>
        <v>0</v>
      </c>
      <c r="L7" s="403"/>
      <c r="M7" s="403"/>
      <c r="N7" s="403">
        <f>SUM(C59:C61)</f>
        <v>0</v>
      </c>
      <c r="O7" s="403"/>
      <c r="P7" s="403"/>
      <c r="Q7" s="253">
        <f>SUM(E7:P7)</f>
        <v>0</v>
      </c>
      <c r="R7" s="149"/>
    </row>
    <row r="8" spans="1:19" ht="26.4" x14ac:dyDescent="0.45">
      <c r="B8" s="399" t="s">
        <v>47</v>
      </c>
      <c r="C8" s="399"/>
      <c r="D8" s="399"/>
      <c r="E8" s="403">
        <f>SUM(C18:C26)</f>
        <v>0</v>
      </c>
      <c r="F8" s="403"/>
      <c r="G8" s="403"/>
      <c r="H8" s="403">
        <f>SUM(C33:C41)</f>
        <v>0</v>
      </c>
      <c r="I8" s="403"/>
      <c r="J8" s="403"/>
      <c r="K8" s="403">
        <f>SUM(C48:C56)</f>
        <v>0</v>
      </c>
      <c r="L8" s="403"/>
      <c r="M8" s="403"/>
      <c r="N8" s="403">
        <f>SUM(C63:C71)</f>
        <v>0</v>
      </c>
      <c r="O8" s="403"/>
      <c r="P8" s="403"/>
      <c r="Q8" s="253">
        <f>SUM(E8:P8)</f>
        <v>0</v>
      </c>
      <c r="R8" s="150"/>
    </row>
    <row r="9" spans="1:19" s="82" customFormat="1" x14ac:dyDescent="0.45">
      <c r="B9" s="83"/>
      <c r="C9" s="83"/>
      <c r="D9" s="84"/>
      <c r="E9" s="84"/>
      <c r="F9" s="84"/>
      <c r="H9" s="84"/>
      <c r="I9" s="84"/>
      <c r="J9" s="85"/>
    </row>
    <row r="10" spans="1:19" ht="24" customHeight="1" x14ac:dyDescent="0.45">
      <c r="A10" s="2"/>
      <c r="B10" s="217" t="s">
        <v>48</v>
      </c>
      <c r="C10" s="3"/>
      <c r="D10" s="3"/>
      <c r="E10" s="4"/>
      <c r="F10" s="5"/>
      <c r="G10" s="5"/>
      <c r="H10" s="1"/>
      <c r="I10" s="6"/>
      <c r="J10" s="1"/>
      <c r="K10" s="7"/>
      <c r="L10" s="7"/>
      <c r="M10" s="8"/>
      <c r="N10" s="7"/>
      <c r="O10" s="2"/>
      <c r="P10" s="2"/>
      <c r="Q10" s="2"/>
    </row>
    <row r="11" spans="1:19" ht="22.2" x14ac:dyDescent="0.45">
      <c r="A11" s="408" t="s">
        <v>49</v>
      </c>
      <c r="B11" s="408"/>
      <c r="C11" s="413" t="s">
        <v>50</v>
      </c>
      <c r="D11" s="408" t="s">
        <v>51</v>
      </c>
      <c r="E11" s="408"/>
      <c r="F11" s="408"/>
      <c r="G11" s="408"/>
      <c r="H11" s="408"/>
      <c r="I11" s="408"/>
      <c r="J11" s="408"/>
      <c r="K11" s="408"/>
      <c r="L11" s="408"/>
      <c r="M11" s="408"/>
      <c r="N11" s="408"/>
      <c r="O11" s="408"/>
      <c r="P11" s="408"/>
      <c r="Q11" s="408"/>
    </row>
    <row r="12" spans="1:19" ht="20.100000000000001" customHeight="1" x14ac:dyDescent="0.45">
      <c r="A12" s="408"/>
      <c r="B12" s="408"/>
      <c r="C12" s="414"/>
      <c r="D12" s="24" t="s">
        <v>52</v>
      </c>
      <c r="E12" s="125" t="s">
        <v>53</v>
      </c>
      <c r="F12" s="27" t="s">
        <v>54</v>
      </c>
      <c r="G12" s="125" t="s">
        <v>55</v>
      </c>
      <c r="H12" s="125" t="s">
        <v>56</v>
      </c>
      <c r="I12" s="27" t="s">
        <v>54</v>
      </c>
      <c r="J12" s="125" t="s">
        <v>55</v>
      </c>
      <c r="K12" s="125" t="s">
        <v>56</v>
      </c>
      <c r="L12" s="125" t="s">
        <v>57</v>
      </c>
      <c r="M12" s="126" t="s">
        <v>58</v>
      </c>
      <c r="N12" s="415" t="s">
        <v>59</v>
      </c>
      <c r="O12" s="416"/>
      <c r="P12" s="416"/>
      <c r="Q12" s="417"/>
    </row>
    <row r="13" spans="1:19" ht="22.2" x14ac:dyDescent="0.45">
      <c r="A13" s="72"/>
      <c r="B13" s="396" t="s">
        <v>60</v>
      </c>
      <c r="C13" s="397"/>
      <c r="D13" s="397"/>
      <c r="E13" s="397"/>
      <c r="F13" s="397"/>
      <c r="G13" s="397"/>
      <c r="H13" s="397"/>
      <c r="I13" s="397"/>
      <c r="J13" s="397"/>
      <c r="K13" s="397"/>
      <c r="L13" s="397"/>
      <c r="M13" s="397"/>
      <c r="N13" s="397"/>
      <c r="O13" s="397"/>
      <c r="P13" s="397"/>
      <c r="Q13" s="398"/>
    </row>
    <row r="14" spans="1:19" ht="21.75" customHeight="1" x14ac:dyDescent="0.45">
      <c r="A14" s="52"/>
      <c r="B14" s="195"/>
      <c r="C14" s="254" t="str">
        <f>IF(SUM(M14:M16)=0,"",SUM(M14:M16))</f>
        <v/>
      </c>
      <c r="D14" s="196"/>
      <c r="E14" s="229"/>
      <c r="F14" s="255" t="str">
        <f t="shared" ref="F14" si="0">IF(E14="","","X")</f>
        <v/>
      </c>
      <c r="G14" s="311"/>
      <c r="H14" s="197"/>
      <c r="I14" s="255" t="str">
        <f t="shared" ref="I14" si="1">IF(G14="","","X")</f>
        <v/>
      </c>
      <c r="J14" s="312"/>
      <c r="K14" s="197"/>
      <c r="L14" s="255" t="str">
        <f t="shared" ref="L14" si="2">IF(J14="","","=")</f>
        <v/>
      </c>
      <c r="M14" s="256" t="str">
        <f>IF(E14*IF(G14="",1,G14)*IF(J14="",1,J14)=0,"",ROUNDDOWN(E14*IF(G14="",1,G14)*IF(J14="",1,J14),0))</f>
        <v/>
      </c>
      <c r="N14" s="385"/>
      <c r="O14" s="385"/>
      <c r="P14" s="385"/>
      <c r="Q14" s="386"/>
      <c r="S14" s="294"/>
    </row>
    <row r="15" spans="1:19" ht="21.75" customHeight="1" x14ac:dyDescent="0.45">
      <c r="A15" s="52"/>
      <c r="B15" s="53"/>
      <c r="C15" s="254"/>
      <c r="D15" s="196"/>
      <c r="E15" s="229"/>
      <c r="F15" s="255" t="str">
        <f t="shared" ref="F15:F16" si="3">IF(E15="","","X")</f>
        <v/>
      </c>
      <c r="G15" s="311"/>
      <c r="H15" s="197"/>
      <c r="I15" s="255" t="str">
        <f t="shared" ref="I15:I16" si="4">IF(G15="","","X")</f>
        <v/>
      </c>
      <c r="J15" s="312"/>
      <c r="K15" s="197"/>
      <c r="L15" s="255" t="str">
        <f t="shared" ref="L15:L16" si="5">IF(J15="","","=")</f>
        <v/>
      </c>
      <c r="M15" s="256" t="str">
        <f t="shared" ref="M15:M16" si="6">IF(E15*IF(G15="",1,G15)*IF(J15="",1,J15)=0,"",ROUNDDOWN(E15*IF(G15="",1,G15)*IF(J15="",1,J15),0))</f>
        <v/>
      </c>
      <c r="N15" s="385"/>
      <c r="O15" s="385"/>
      <c r="P15" s="385"/>
      <c r="Q15" s="386"/>
      <c r="S15" s="294"/>
    </row>
    <row r="16" spans="1:19" ht="21.75" customHeight="1" x14ac:dyDescent="0.45">
      <c r="A16" s="52"/>
      <c r="B16" s="53"/>
      <c r="C16" s="254"/>
      <c r="D16" s="127"/>
      <c r="E16" s="229"/>
      <c r="F16" s="255" t="str">
        <f t="shared" si="3"/>
        <v/>
      </c>
      <c r="G16" s="312"/>
      <c r="H16" s="197"/>
      <c r="I16" s="255" t="str">
        <f t="shared" si="4"/>
        <v/>
      </c>
      <c r="J16" s="312"/>
      <c r="K16" s="197"/>
      <c r="L16" s="255" t="str">
        <f t="shared" si="5"/>
        <v/>
      </c>
      <c r="M16" s="256" t="str">
        <f t="shared" si="6"/>
        <v/>
      </c>
      <c r="N16" s="385"/>
      <c r="O16" s="385"/>
      <c r="P16" s="385"/>
      <c r="Q16" s="386"/>
    </row>
    <row r="17" spans="1:17" ht="22.2" x14ac:dyDescent="0.45">
      <c r="A17" s="72"/>
      <c r="B17" s="404" t="s">
        <v>61</v>
      </c>
      <c r="C17" s="405"/>
      <c r="D17" s="405"/>
      <c r="E17" s="405"/>
      <c r="F17" s="405"/>
      <c r="G17" s="405"/>
      <c r="H17" s="405"/>
      <c r="I17" s="405"/>
      <c r="J17" s="405"/>
      <c r="K17" s="405"/>
      <c r="L17" s="405"/>
      <c r="M17" s="405"/>
      <c r="N17" s="405"/>
      <c r="O17" s="405"/>
      <c r="P17" s="405"/>
      <c r="Q17" s="406"/>
    </row>
    <row r="18" spans="1:17" ht="21.75" customHeight="1" x14ac:dyDescent="0.45">
      <c r="A18" s="52"/>
      <c r="B18" s="55"/>
      <c r="C18" s="259" t="str">
        <f>IF(SUM(M18:M20)=0,"",SUM(M18:M20))</f>
        <v/>
      </c>
      <c r="D18" s="299"/>
      <c r="E18" s="225"/>
      <c r="F18" s="257" t="str">
        <f t="shared" ref="F18:F56" si="7">IF(E18="","","X")</f>
        <v/>
      </c>
      <c r="G18" s="315"/>
      <c r="H18" s="201"/>
      <c r="I18" s="257" t="str">
        <f t="shared" ref="I18:I41" si="8">IF(G18="","","X")</f>
        <v/>
      </c>
      <c r="J18" s="315"/>
      <c r="K18" s="201"/>
      <c r="L18" s="257" t="str">
        <f t="shared" ref="L18:L71" si="9">IF(J18="","","=")</f>
        <v/>
      </c>
      <c r="M18" s="262" t="str">
        <f t="shared" ref="M18:M26" si="10">IF(E18*IF(G18="",1,G18)*IF(J18="",1,J18)=0,"",ROUNDDOWN(E18*IF(G18="",1,G18)*IF(J18="",1,J18),0))</f>
        <v/>
      </c>
      <c r="N18" s="394"/>
      <c r="O18" s="394"/>
      <c r="P18" s="394"/>
      <c r="Q18" s="395"/>
    </row>
    <row r="19" spans="1:17" ht="21.75" customHeight="1" x14ac:dyDescent="0.45">
      <c r="A19" s="52"/>
      <c r="B19" s="53"/>
      <c r="C19" s="254"/>
      <c r="D19" s="123"/>
      <c r="E19" s="226"/>
      <c r="F19" s="255" t="str">
        <f t="shared" ref="F19" si="11">IF(E19="","","X")</f>
        <v/>
      </c>
      <c r="G19" s="318"/>
      <c r="H19" s="203"/>
      <c r="I19" s="255" t="str">
        <f t="shared" ref="I19" si="12">IF(G19="","","X")</f>
        <v/>
      </c>
      <c r="J19" s="318"/>
      <c r="K19" s="203"/>
      <c r="L19" s="255" t="str">
        <f t="shared" ref="L19" si="13">IF(J19="","","=")</f>
        <v/>
      </c>
      <c r="M19" s="256" t="str">
        <f t="shared" si="10"/>
        <v/>
      </c>
      <c r="N19" s="379"/>
      <c r="O19" s="379"/>
      <c r="P19" s="379"/>
      <c r="Q19" s="380"/>
    </row>
    <row r="20" spans="1:17" ht="21.75" customHeight="1" x14ac:dyDescent="0.45">
      <c r="A20" s="52"/>
      <c r="B20" s="56"/>
      <c r="C20" s="260"/>
      <c r="D20" s="124"/>
      <c r="E20" s="227"/>
      <c r="F20" s="258" t="str">
        <f t="shared" si="7"/>
        <v/>
      </c>
      <c r="G20" s="317"/>
      <c r="H20" s="151"/>
      <c r="I20" s="258" t="str">
        <f t="shared" si="8"/>
        <v/>
      </c>
      <c r="J20" s="317"/>
      <c r="K20" s="151"/>
      <c r="L20" s="258" t="str">
        <f t="shared" si="9"/>
        <v/>
      </c>
      <c r="M20" s="161" t="str">
        <f t="shared" si="10"/>
        <v/>
      </c>
      <c r="N20" s="379"/>
      <c r="O20" s="379"/>
      <c r="P20" s="379"/>
      <c r="Q20" s="380"/>
    </row>
    <row r="21" spans="1:17" ht="21.75" customHeight="1" x14ac:dyDescent="0.45">
      <c r="A21" s="52"/>
      <c r="B21" s="55"/>
      <c r="C21" s="254" t="str">
        <f>IF(SUM(M21:M23)=0,"",SUM(M21:M23))</f>
        <v/>
      </c>
      <c r="D21" s="199"/>
      <c r="E21" s="225"/>
      <c r="F21" s="255" t="str">
        <f t="shared" ref="F21:F23" si="14">IF(E21="","","X")</f>
        <v/>
      </c>
      <c r="G21" s="318"/>
      <c r="H21" s="203"/>
      <c r="I21" s="255" t="str">
        <f t="shared" ref="I21:I23" si="15">IF(G21="","","X")</f>
        <v/>
      </c>
      <c r="J21" s="318"/>
      <c r="K21" s="203"/>
      <c r="L21" s="255" t="str">
        <f t="shared" ref="L21:L23" si="16">IF(J21="","","=")</f>
        <v/>
      </c>
      <c r="M21" s="256" t="str">
        <f t="shared" si="10"/>
        <v/>
      </c>
      <c r="N21" s="394"/>
      <c r="O21" s="394"/>
      <c r="P21" s="394"/>
      <c r="Q21" s="395"/>
    </row>
    <row r="22" spans="1:17" ht="21.75" customHeight="1" x14ac:dyDescent="0.45">
      <c r="A22" s="52"/>
      <c r="B22" s="53"/>
      <c r="C22" s="254"/>
      <c r="D22" s="123"/>
      <c r="E22" s="226"/>
      <c r="F22" s="255" t="str">
        <f t="shared" si="14"/>
        <v/>
      </c>
      <c r="G22" s="316"/>
      <c r="H22" s="203"/>
      <c r="I22" s="255" t="str">
        <f t="shared" si="15"/>
        <v/>
      </c>
      <c r="J22" s="316"/>
      <c r="K22" s="203"/>
      <c r="L22" s="255" t="str">
        <f t="shared" si="16"/>
        <v/>
      </c>
      <c r="M22" s="256" t="str">
        <f t="shared" si="10"/>
        <v/>
      </c>
      <c r="N22" s="379"/>
      <c r="O22" s="379"/>
      <c r="P22" s="379"/>
      <c r="Q22" s="380"/>
    </row>
    <row r="23" spans="1:17" ht="21.75" customHeight="1" x14ac:dyDescent="0.45">
      <c r="A23" s="52"/>
      <c r="B23" s="86"/>
      <c r="C23" s="260"/>
      <c r="D23" s="124"/>
      <c r="E23" s="227"/>
      <c r="F23" s="258" t="str">
        <f t="shared" si="14"/>
        <v/>
      </c>
      <c r="G23" s="317"/>
      <c r="H23" s="151"/>
      <c r="I23" s="258" t="str">
        <f t="shared" si="15"/>
        <v/>
      </c>
      <c r="J23" s="317"/>
      <c r="K23" s="151"/>
      <c r="L23" s="258" t="str">
        <f t="shared" si="16"/>
        <v/>
      </c>
      <c r="M23" s="161" t="str">
        <f t="shared" si="10"/>
        <v/>
      </c>
      <c r="N23" s="379"/>
      <c r="O23" s="379"/>
      <c r="P23" s="379"/>
      <c r="Q23" s="380"/>
    </row>
    <row r="24" spans="1:17" ht="21.75" customHeight="1" x14ac:dyDescent="0.45">
      <c r="A24" s="52"/>
      <c r="B24" s="55"/>
      <c r="C24" s="254" t="str">
        <f>IF(SUM(M24:M26)=0,"",SUM(M24:M26))</f>
        <v/>
      </c>
      <c r="D24" s="123"/>
      <c r="E24" s="225"/>
      <c r="F24" s="255" t="str">
        <f t="shared" si="7"/>
        <v/>
      </c>
      <c r="G24" s="316"/>
      <c r="H24" s="203"/>
      <c r="I24" s="255" t="str">
        <f t="shared" si="8"/>
        <v/>
      </c>
      <c r="J24" s="316"/>
      <c r="K24" s="203"/>
      <c r="L24" s="255" t="str">
        <f t="shared" si="9"/>
        <v/>
      </c>
      <c r="M24" s="256" t="str">
        <f t="shared" si="10"/>
        <v/>
      </c>
      <c r="N24" s="394"/>
      <c r="O24" s="394"/>
      <c r="P24" s="394"/>
      <c r="Q24" s="395"/>
    </row>
    <row r="25" spans="1:17" ht="21.75" customHeight="1" x14ac:dyDescent="0.45">
      <c r="A25" s="52"/>
      <c r="B25" s="53"/>
      <c r="C25" s="254"/>
      <c r="D25" s="123"/>
      <c r="E25" s="226"/>
      <c r="F25" s="255" t="str">
        <f t="shared" si="7"/>
        <v/>
      </c>
      <c r="G25" s="316"/>
      <c r="H25" s="203"/>
      <c r="I25" s="255" t="str">
        <f t="shared" si="8"/>
        <v/>
      </c>
      <c r="J25" s="316"/>
      <c r="K25" s="203"/>
      <c r="L25" s="255" t="str">
        <f t="shared" si="9"/>
        <v/>
      </c>
      <c r="M25" s="256" t="str">
        <f t="shared" si="10"/>
        <v/>
      </c>
      <c r="N25" s="379"/>
      <c r="O25" s="379"/>
      <c r="P25" s="379"/>
      <c r="Q25" s="380"/>
    </row>
    <row r="26" spans="1:17" ht="21.75" customHeight="1" x14ac:dyDescent="0.45">
      <c r="A26" s="52"/>
      <c r="B26" s="86"/>
      <c r="C26" s="260"/>
      <c r="D26" s="123"/>
      <c r="E26" s="227"/>
      <c r="F26" s="255" t="str">
        <f t="shared" si="7"/>
        <v/>
      </c>
      <c r="G26" s="316"/>
      <c r="H26" s="203"/>
      <c r="I26" s="255" t="str">
        <f t="shared" si="8"/>
        <v/>
      </c>
      <c r="J26" s="316"/>
      <c r="K26" s="203"/>
      <c r="L26" s="255" t="str">
        <f t="shared" si="9"/>
        <v/>
      </c>
      <c r="M26" s="256" t="str">
        <f t="shared" si="10"/>
        <v/>
      </c>
      <c r="N26" s="389"/>
      <c r="O26" s="389"/>
      <c r="P26" s="389"/>
      <c r="Q26" s="390"/>
    </row>
    <row r="27" spans="1:17" ht="23.25" customHeight="1" x14ac:dyDescent="0.45">
      <c r="A27" s="57"/>
      <c r="B27" s="167" t="s">
        <v>31</v>
      </c>
      <c r="C27" s="261">
        <f>SUM(C13:C26)</f>
        <v>0</v>
      </c>
      <c r="D27" s="382"/>
      <c r="E27" s="383"/>
      <c r="F27" s="383"/>
      <c r="G27" s="383"/>
      <c r="H27" s="383"/>
      <c r="I27" s="383"/>
      <c r="J27" s="383"/>
      <c r="K27" s="383"/>
      <c r="L27" s="383"/>
      <c r="M27" s="383"/>
      <c r="N27" s="383"/>
      <c r="O27" s="383"/>
      <c r="P27" s="383"/>
      <c r="Q27" s="384"/>
    </row>
    <row r="28" spans="1:17" ht="22.2" x14ac:dyDescent="0.45">
      <c r="A28" s="72"/>
      <c r="B28" s="396" t="s">
        <v>60</v>
      </c>
      <c r="C28" s="397"/>
      <c r="D28" s="397"/>
      <c r="E28" s="397"/>
      <c r="F28" s="397"/>
      <c r="G28" s="397"/>
      <c r="H28" s="397"/>
      <c r="I28" s="397"/>
      <c r="J28" s="397"/>
      <c r="K28" s="397"/>
      <c r="L28" s="397"/>
      <c r="M28" s="397"/>
      <c r="N28" s="397"/>
      <c r="O28" s="397"/>
      <c r="P28" s="397"/>
      <c r="Q28" s="398"/>
    </row>
    <row r="29" spans="1:17" ht="21.75" customHeight="1" x14ac:dyDescent="0.45">
      <c r="A29" s="52"/>
      <c r="B29" s="148"/>
      <c r="C29" s="254" t="str">
        <f>IF(SUM(M29:M31)=0,"",SUM(M29:M31))</f>
        <v/>
      </c>
      <c r="D29" s="205"/>
      <c r="E29" s="228"/>
      <c r="F29" s="257" t="str">
        <f t="shared" ref="F29:F31" si="17">IF(E29="","","X")</f>
        <v/>
      </c>
      <c r="G29" s="311"/>
      <c r="H29" s="197"/>
      <c r="I29" s="257" t="str">
        <f t="shared" ref="I29:I31" si="18">IF(G29="","","X")</f>
        <v/>
      </c>
      <c r="J29" s="311"/>
      <c r="K29" s="197"/>
      <c r="L29" s="257" t="str">
        <f t="shared" ref="L29:L31" si="19">IF(J29="","","=")</f>
        <v/>
      </c>
      <c r="M29" s="262" t="str">
        <f t="shared" ref="M29:M31" si="20">IF(E29*IF(G29="",1,G29)*IF(J29="",1,J29)=0,"",ROUNDDOWN(E29*IF(G29="",1,G29)*IF(J29="",1,J29),0))</f>
        <v/>
      </c>
      <c r="N29" s="385"/>
      <c r="O29" s="385"/>
      <c r="P29" s="385"/>
      <c r="Q29" s="386"/>
    </row>
    <row r="30" spans="1:17" ht="21.75" customHeight="1" x14ac:dyDescent="0.45">
      <c r="A30" s="52"/>
      <c r="B30" s="53"/>
      <c r="C30" s="254"/>
      <c r="D30" s="205"/>
      <c r="E30" s="229"/>
      <c r="F30" s="255" t="str">
        <f t="shared" si="17"/>
        <v/>
      </c>
      <c r="G30" s="311"/>
      <c r="H30" s="197"/>
      <c r="I30" s="255" t="str">
        <f t="shared" si="18"/>
        <v/>
      </c>
      <c r="J30" s="311"/>
      <c r="K30" s="197"/>
      <c r="L30" s="255" t="str">
        <f t="shared" si="19"/>
        <v/>
      </c>
      <c r="M30" s="256" t="str">
        <f t="shared" si="20"/>
        <v/>
      </c>
      <c r="N30" s="385"/>
      <c r="O30" s="385"/>
      <c r="P30" s="385"/>
      <c r="Q30" s="386"/>
    </row>
    <row r="31" spans="1:17" ht="21.75" customHeight="1" x14ac:dyDescent="0.45">
      <c r="A31" s="52"/>
      <c r="B31" s="56"/>
      <c r="C31" s="260"/>
      <c r="D31" s="206"/>
      <c r="E31" s="230"/>
      <c r="F31" s="258" t="str">
        <f t="shared" si="17"/>
        <v/>
      </c>
      <c r="G31" s="320"/>
      <c r="H31" s="207"/>
      <c r="I31" s="258" t="str">
        <f t="shared" si="18"/>
        <v/>
      </c>
      <c r="J31" s="320"/>
      <c r="K31" s="207"/>
      <c r="L31" s="258" t="str">
        <f t="shared" si="19"/>
        <v/>
      </c>
      <c r="M31" s="161" t="str">
        <f t="shared" si="20"/>
        <v/>
      </c>
      <c r="N31" s="387"/>
      <c r="O31" s="387"/>
      <c r="P31" s="387"/>
      <c r="Q31" s="388"/>
    </row>
    <row r="32" spans="1:17" ht="22.2" x14ac:dyDescent="0.45">
      <c r="A32" s="72"/>
      <c r="B32" s="404" t="s">
        <v>61</v>
      </c>
      <c r="C32" s="405"/>
      <c r="D32" s="405"/>
      <c r="E32" s="421"/>
      <c r="F32" s="421"/>
      <c r="G32" s="421"/>
      <c r="H32" s="421"/>
      <c r="I32" s="421"/>
      <c r="J32" s="421"/>
      <c r="K32" s="421"/>
      <c r="L32" s="421"/>
      <c r="M32" s="421"/>
      <c r="N32" s="421"/>
      <c r="O32" s="421"/>
      <c r="P32" s="421"/>
      <c r="Q32" s="422"/>
    </row>
    <row r="33" spans="1:17" ht="21.75" customHeight="1" x14ac:dyDescent="0.45">
      <c r="A33" s="52"/>
      <c r="B33" s="55"/>
      <c r="C33" s="259" t="str">
        <f>IF(SUM(M33:M35)=0,"",SUM(M33:M35))</f>
        <v/>
      </c>
      <c r="D33" s="199"/>
      <c r="E33" s="225"/>
      <c r="F33" s="257" t="str">
        <f t="shared" ref="F33:F34" si="21">IF(E33="","","X")</f>
        <v/>
      </c>
      <c r="G33" s="315"/>
      <c r="H33" s="201"/>
      <c r="I33" s="257" t="str">
        <f t="shared" ref="I33:I38" si="22">IF(G33="","","X")</f>
        <v/>
      </c>
      <c r="J33" s="315"/>
      <c r="K33" s="201"/>
      <c r="L33" s="257" t="str">
        <f t="shared" si="9"/>
        <v/>
      </c>
      <c r="M33" s="262" t="str">
        <f t="shared" ref="M33:M41" si="23">IF(E33*IF(G33="",1,G33)*IF(J33="",1,J33)=0,"",ROUNDDOWN(E33*IF(G33="",1,G33)*IF(J33="",1,J33),0))</f>
        <v/>
      </c>
      <c r="N33" s="394"/>
      <c r="O33" s="394"/>
      <c r="P33" s="394"/>
      <c r="Q33" s="395"/>
    </row>
    <row r="34" spans="1:17" ht="21.75" customHeight="1" x14ac:dyDescent="0.45">
      <c r="A34" s="52"/>
      <c r="B34" s="53"/>
      <c r="C34" s="254"/>
      <c r="D34" s="123"/>
      <c r="E34" s="226"/>
      <c r="F34" s="255" t="str">
        <f t="shared" si="21"/>
        <v/>
      </c>
      <c r="G34" s="316"/>
      <c r="H34" s="203"/>
      <c r="I34" s="255" t="str">
        <f t="shared" si="22"/>
        <v/>
      </c>
      <c r="J34" s="316"/>
      <c r="K34" s="203"/>
      <c r="L34" s="255" t="str">
        <f t="shared" ref="L34" si="24">IF(J34="","","=")</f>
        <v/>
      </c>
      <c r="M34" s="256" t="str">
        <f t="shared" si="23"/>
        <v/>
      </c>
      <c r="N34" s="379"/>
      <c r="O34" s="379"/>
      <c r="P34" s="379"/>
      <c r="Q34" s="380"/>
    </row>
    <row r="35" spans="1:17" ht="21.75" customHeight="1" x14ac:dyDescent="0.45">
      <c r="A35" s="52"/>
      <c r="B35" s="86"/>
      <c r="C35" s="254"/>
      <c r="D35" s="123"/>
      <c r="E35" s="227"/>
      <c r="F35" s="258" t="str">
        <f t="shared" si="7"/>
        <v/>
      </c>
      <c r="G35" s="317"/>
      <c r="H35" s="151"/>
      <c r="I35" s="258" t="str">
        <f t="shared" si="22"/>
        <v/>
      </c>
      <c r="J35" s="317"/>
      <c r="K35" s="151"/>
      <c r="L35" s="258" t="str">
        <f t="shared" si="9"/>
        <v/>
      </c>
      <c r="M35" s="161" t="str">
        <f t="shared" si="23"/>
        <v/>
      </c>
      <c r="N35" s="379"/>
      <c r="O35" s="379"/>
      <c r="P35" s="379"/>
      <c r="Q35" s="380"/>
    </row>
    <row r="36" spans="1:17" ht="21.75" customHeight="1" x14ac:dyDescent="0.45">
      <c r="A36" s="52"/>
      <c r="B36" s="55"/>
      <c r="C36" s="259" t="str">
        <f>IF(SUM(M36:M38)=0,"",SUM(M36:M38))</f>
        <v/>
      </c>
      <c r="D36" s="200"/>
      <c r="E36" s="225"/>
      <c r="F36" s="257" t="str">
        <f t="shared" si="7"/>
        <v/>
      </c>
      <c r="G36" s="315"/>
      <c r="H36" s="201"/>
      <c r="I36" s="257" t="str">
        <f t="shared" si="22"/>
        <v/>
      </c>
      <c r="J36" s="315"/>
      <c r="K36" s="201"/>
      <c r="L36" s="257" t="str">
        <f t="shared" ref="L36:L38" si="25">IF(J36="","","=")</f>
        <v/>
      </c>
      <c r="M36" s="262" t="str">
        <f t="shared" si="23"/>
        <v/>
      </c>
      <c r="N36" s="394"/>
      <c r="O36" s="394"/>
      <c r="P36" s="394"/>
      <c r="Q36" s="395"/>
    </row>
    <row r="37" spans="1:17" ht="21.75" customHeight="1" x14ac:dyDescent="0.45">
      <c r="A37" s="52"/>
      <c r="B37" s="53"/>
      <c r="C37" s="254"/>
      <c r="D37" s="199"/>
      <c r="E37" s="226"/>
      <c r="F37" s="255" t="str">
        <f t="shared" si="7"/>
        <v/>
      </c>
      <c r="G37" s="318"/>
      <c r="H37" s="203"/>
      <c r="I37" s="255" t="str">
        <f t="shared" si="22"/>
        <v/>
      </c>
      <c r="J37" s="318"/>
      <c r="K37" s="203"/>
      <c r="L37" s="255" t="str">
        <f t="shared" si="25"/>
        <v/>
      </c>
      <c r="M37" s="256" t="str">
        <f t="shared" si="23"/>
        <v/>
      </c>
      <c r="N37" s="379"/>
      <c r="O37" s="379"/>
      <c r="P37" s="379"/>
      <c r="Q37" s="380"/>
    </row>
    <row r="38" spans="1:17" ht="21.75" customHeight="1" x14ac:dyDescent="0.45">
      <c r="A38" s="52"/>
      <c r="B38" s="86"/>
      <c r="C38" s="260"/>
      <c r="D38" s="209"/>
      <c r="E38" s="227"/>
      <c r="F38" s="258" t="str">
        <f t="shared" si="7"/>
        <v/>
      </c>
      <c r="G38" s="319"/>
      <c r="H38" s="151"/>
      <c r="I38" s="258" t="str">
        <f t="shared" si="22"/>
        <v/>
      </c>
      <c r="J38" s="319"/>
      <c r="K38" s="151"/>
      <c r="L38" s="258" t="str">
        <f t="shared" si="25"/>
        <v/>
      </c>
      <c r="M38" s="161" t="str">
        <f t="shared" si="23"/>
        <v/>
      </c>
      <c r="N38" s="389"/>
      <c r="O38" s="389"/>
      <c r="P38" s="389"/>
      <c r="Q38" s="390"/>
    </row>
    <row r="39" spans="1:17" ht="21.75" customHeight="1" x14ac:dyDescent="0.45">
      <c r="A39" s="52"/>
      <c r="B39" s="55"/>
      <c r="C39" s="254" t="str">
        <f>IF(SUM(M39:M41)=0,"",SUM(M39:M41))</f>
        <v/>
      </c>
      <c r="D39" s="123"/>
      <c r="E39" s="225"/>
      <c r="F39" s="255" t="str">
        <f t="shared" ref="F39:F40" si="26">IF(E39="","","X")</f>
        <v/>
      </c>
      <c r="G39" s="316"/>
      <c r="H39" s="203"/>
      <c r="I39" s="255" t="str">
        <f t="shared" ref="I39:I40" si="27">IF(G39="","","X")</f>
        <v/>
      </c>
      <c r="J39" s="316"/>
      <c r="K39" s="203"/>
      <c r="L39" s="255" t="str">
        <f t="shared" si="9"/>
        <v/>
      </c>
      <c r="M39" s="256" t="str">
        <f t="shared" si="23"/>
        <v/>
      </c>
      <c r="N39" s="379"/>
      <c r="O39" s="379"/>
      <c r="P39" s="379"/>
      <c r="Q39" s="380"/>
    </row>
    <row r="40" spans="1:17" ht="21.75" customHeight="1" x14ac:dyDescent="0.45">
      <c r="A40" s="52"/>
      <c r="B40" s="53"/>
      <c r="C40" s="254"/>
      <c r="D40" s="123"/>
      <c r="E40" s="226"/>
      <c r="F40" s="255" t="str">
        <f t="shared" si="26"/>
        <v/>
      </c>
      <c r="G40" s="316"/>
      <c r="H40" s="203"/>
      <c r="I40" s="255" t="str">
        <f t="shared" si="27"/>
        <v/>
      </c>
      <c r="J40" s="316"/>
      <c r="K40" s="203"/>
      <c r="L40" s="255" t="str">
        <f t="shared" si="9"/>
        <v/>
      </c>
      <c r="M40" s="256" t="str">
        <f t="shared" si="23"/>
        <v/>
      </c>
      <c r="N40" s="379"/>
      <c r="O40" s="379"/>
      <c r="P40" s="379"/>
      <c r="Q40" s="380"/>
    </row>
    <row r="41" spans="1:17" ht="21.75" customHeight="1" x14ac:dyDescent="0.45">
      <c r="A41" s="52"/>
      <c r="B41" s="86"/>
      <c r="C41" s="260"/>
      <c r="D41" s="123"/>
      <c r="E41" s="227"/>
      <c r="F41" s="255" t="str">
        <f t="shared" si="7"/>
        <v/>
      </c>
      <c r="G41" s="316"/>
      <c r="H41" s="203"/>
      <c r="I41" s="255" t="str">
        <f t="shared" si="8"/>
        <v/>
      </c>
      <c r="J41" s="316"/>
      <c r="K41" s="203"/>
      <c r="L41" s="255" t="str">
        <f t="shared" si="9"/>
        <v/>
      </c>
      <c r="M41" s="159" t="str">
        <f t="shared" si="23"/>
        <v/>
      </c>
      <c r="N41" s="379"/>
      <c r="O41" s="379"/>
      <c r="P41" s="379"/>
      <c r="Q41" s="380"/>
    </row>
    <row r="42" spans="1:17" ht="21.75" customHeight="1" x14ac:dyDescent="0.45">
      <c r="A42" s="57"/>
      <c r="B42" s="167" t="s">
        <v>32</v>
      </c>
      <c r="C42" s="261">
        <f>SUM(C28:C41)</f>
        <v>0</v>
      </c>
      <c r="D42" s="382"/>
      <c r="E42" s="383"/>
      <c r="F42" s="383"/>
      <c r="G42" s="383"/>
      <c r="H42" s="383"/>
      <c r="I42" s="383"/>
      <c r="J42" s="383"/>
      <c r="K42" s="383"/>
      <c r="L42" s="383"/>
      <c r="M42" s="383"/>
      <c r="N42" s="383"/>
      <c r="O42" s="383"/>
      <c r="P42" s="383"/>
      <c r="Q42" s="384"/>
    </row>
    <row r="43" spans="1:17" ht="22.2" x14ac:dyDescent="0.45">
      <c r="A43" s="72"/>
      <c r="B43" s="396" t="s">
        <v>60</v>
      </c>
      <c r="C43" s="397"/>
      <c r="D43" s="397"/>
      <c r="E43" s="397"/>
      <c r="F43" s="397"/>
      <c r="G43" s="397"/>
      <c r="H43" s="397"/>
      <c r="I43" s="397"/>
      <c r="J43" s="397"/>
      <c r="K43" s="397"/>
      <c r="L43" s="397"/>
      <c r="M43" s="397"/>
      <c r="N43" s="397"/>
      <c r="O43" s="397"/>
      <c r="P43" s="397"/>
      <c r="Q43" s="398"/>
    </row>
    <row r="44" spans="1:17" ht="21.75" customHeight="1" x14ac:dyDescent="0.45">
      <c r="A44" s="52"/>
      <c r="B44" s="148"/>
      <c r="C44" s="259" t="str">
        <f>IF(SUM(M44:M46)=0,"",SUM(M44:M46))</f>
        <v/>
      </c>
      <c r="D44" s="205"/>
      <c r="E44" s="228"/>
      <c r="F44" s="257" t="str">
        <f t="shared" ref="F44:F46" si="28">IF(E44="","","X")</f>
        <v/>
      </c>
      <c r="G44" s="311"/>
      <c r="H44" s="198"/>
      <c r="I44" s="257" t="str">
        <f t="shared" ref="I44:I46" si="29">IF(G44="","","X")</f>
        <v/>
      </c>
      <c r="J44" s="311"/>
      <c r="K44" s="197"/>
      <c r="L44" s="257" t="str">
        <f t="shared" ref="L44:L46" si="30">IF(J44="","","=")</f>
        <v/>
      </c>
      <c r="M44" s="262" t="str">
        <f t="shared" ref="M44:M46" si="31">IF(E44*IF(G44="",1,G44)*IF(J44="",1,J44)=0,"",ROUNDDOWN(E44*IF(G44="",1,G44)*IF(J44="",1,J44),0))</f>
        <v/>
      </c>
      <c r="N44" s="418"/>
      <c r="O44" s="418"/>
      <c r="P44" s="418"/>
      <c r="Q44" s="419"/>
    </row>
    <row r="45" spans="1:17" ht="21.75" customHeight="1" x14ac:dyDescent="0.45">
      <c r="A45" s="52"/>
      <c r="B45" s="53"/>
      <c r="C45" s="254"/>
      <c r="D45" s="205"/>
      <c r="E45" s="229"/>
      <c r="F45" s="255" t="str">
        <f t="shared" si="28"/>
        <v/>
      </c>
      <c r="G45" s="311"/>
      <c r="H45" s="198"/>
      <c r="I45" s="255" t="str">
        <f t="shared" si="29"/>
        <v/>
      </c>
      <c r="J45" s="311"/>
      <c r="K45" s="197"/>
      <c r="L45" s="255" t="str">
        <f t="shared" si="30"/>
        <v/>
      </c>
      <c r="M45" s="256" t="str">
        <f t="shared" si="31"/>
        <v/>
      </c>
      <c r="N45" s="385"/>
      <c r="O45" s="385"/>
      <c r="P45" s="385"/>
      <c r="Q45" s="386"/>
    </row>
    <row r="46" spans="1:17" ht="21.75" customHeight="1" x14ac:dyDescent="0.45">
      <c r="A46" s="52"/>
      <c r="B46" s="56"/>
      <c r="C46" s="260"/>
      <c r="D46" s="206"/>
      <c r="E46" s="230"/>
      <c r="F46" s="258" t="str">
        <f t="shared" si="28"/>
        <v/>
      </c>
      <c r="G46" s="320"/>
      <c r="H46" s="208"/>
      <c r="I46" s="258" t="str">
        <f t="shared" si="29"/>
        <v/>
      </c>
      <c r="J46" s="320"/>
      <c r="K46" s="207"/>
      <c r="L46" s="258" t="str">
        <f t="shared" si="30"/>
        <v/>
      </c>
      <c r="M46" s="161" t="str">
        <f t="shared" si="31"/>
        <v/>
      </c>
      <c r="N46" s="387"/>
      <c r="O46" s="387"/>
      <c r="P46" s="387"/>
      <c r="Q46" s="388"/>
    </row>
    <row r="47" spans="1:17" ht="22.2" x14ac:dyDescent="0.45">
      <c r="A47" s="72"/>
      <c r="B47" s="420" t="s">
        <v>61</v>
      </c>
      <c r="C47" s="421"/>
      <c r="D47" s="421"/>
      <c r="E47" s="421"/>
      <c r="F47" s="421"/>
      <c r="G47" s="421"/>
      <c r="H47" s="421"/>
      <c r="I47" s="421"/>
      <c r="J47" s="421"/>
      <c r="K47" s="421"/>
      <c r="L47" s="421"/>
      <c r="M47" s="421"/>
      <c r="N47" s="421"/>
      <c r="O47" s="421"/>
      <c r="P47" s="421"/>
      <c r="Q47" s="422"/>
    </row>
    <row r="48" spans="1:17" ht="21.75" customHeight="1" x14ac:dyDescent="0.45">
      <c r="A48" s="52"/>
      <c r="B48" s="55"/>
      <c r="C48" s="263" t="str">
        <f>IF(SUM(M48:M50)=0,"",SUM(M48:M50))</f>
        <v/>
      </c>
      <c r="D48" s="210"/>
      <c r="E48" s="225"/>
      <c r="F48" s="257" t="str">
        <f t="shared" ref="F48:F49" si="32">IF(E48="","","X")</f>
        <v/>
      </c>
      <c r="G48" s="315"/>
      <c r="H48" s="201"/>
      <c r="I48" s="257" t="str">
        <f t="shared" ref="I48:I49" si="33">IF(G48="","","X")</f>
        <v/>
      </c>
      <c r="J48" s="315"/>
      <c r="K48" s="201"/>
      <c r="L48" s="257" t="str">
        <f t="shared" ref="L48:L53" si="34">IF(J48="","","=")</f>
        <v/>
      </c>
      <c r="M48" s="262" t="str">
        <f t="shared" ref="M48:M56" si="35">IF(E48*IF(G48="",1,G48)*IF(J48="",1,J48)=0,"",ROUNDDOWN(E48*IF(G48="",1,G48)*IF(J48="",1,J48),0))</f>
        <v/>
      </c>
      <c r="N48" s="394"/>
      <c r="O48" s="394"/>
      <c r="P48" s="394"/>
      <c r="Q48" s="395"/>
    </row>
    <row r="49" spans="1:17" ht="21.75" customHeight="1" x14ac:dyDescent="0.45">
      <c r="A49" s="52"/>
      <c r="B49" s="53"/>
      <c r="C49" s="264"/>
      <c r="D49" s="211"/>
      <c r="E49" s="226"/>
      <c r="F49" s="255" t="str">
        <f t="shared" si="32"/>
        <v/>
      </c>
      <c r="G49" s="316"/>
      <c r="H49" s="203"/>
      <c r="I49" s="255" t="str">
        <f t="shared" si="33"/>
        <v/>
      </c>
      <c r="J49" s="316"/>
      <c r="K49" s="203"/>
      <c r="L49" s="255" t="str">
        <f t="shared" ref="L49" si="36">IF(J49="","","=")</f>
        <v/>
      </c>
      <c r="M49" s="256" t="str">
        <f t="shared" si="35"/>
        <v/>
      </c>
      <c r="N49" s="379"/>
      <c r="O49" s="379"/>
      <c r="P49" s="379"/>
      <c r="Q49" s="380"/>
    </row>
    <row r="50" spans="1:17" ht="21.75" customHeight="1" x14ac:dyDescent="0.45">
      <c r="A50" s="52"/>
      <c r="B50" s="86"/>
      <c r="C50" s="265"/>
      <c r="D50" s="212"/>
      <c r="E50" s="227"/>
      <c r="F50" s="255" t="str">
        <f t="shared" ref="F50" si="37">IF(E50="","","X")</f>
        <v/>
      </c>
      <c r="G50" s="316"/>
      <c r="H50" s="203"/>
      <c r="I50" s="255" t="str">
        <f t="shared" ref="I50" si="38">IF(G50="","","X")</f>
        <v/>
      </c>
      <c r="J50" s="316"/>
      <c r="K50" s="203"/>
      <c r="L50" s="255" t="str">
        <f t="shared" ref="L50" si="39">IF(J50="","","=")</f>
        <v/>
      </c>
      <c r="M50" s="256" t="str">
        <f t="shared" si="35"/>
        <v/>
      </c>
      <c r="N50" s="379"/>
      <c r="O50" s="379"/>
      <c r="P50" s="379"/>
      <c r="Q50" s="380"/>
    </row>
    <row r="51" spans="1:17" ht="21.75" customHeight="1" x14ac:dyDescent="0.45">
      <c r="A51" s="52"/>
      <c r="B51" s="55"/>
      <c r="C51" s="264" t="str">
        <f>IF(SUM(M51:M53)=0,"",SUM(M51:M53))</f>
        <v/>
      </c>
      <c r="D51" s="210"/>
      <c r="E51" s="225"/>
      <c r="F51" s="257" t="str">
        <f t="shared" ref="F51:F53" si="40">IF(E51="","","X")</f>
        <v/>
      </c>
      <c r="G51" s="315"/>
      <c r="H51" s="201"/>
      <c r="I51" s="257" t="str">
        <f t="shared" ref="I51:I56" si="41">IF(G51="","","X")</f>
        <v/>
      </c>
      <c r="J51" s="315"/>
      <c r="K51" s="201"/>
      <c r="L51" s="257" t="str">
        <f t="shared" si="34"/>
        <v/>
      </c>
      <c r="M51" s="262" t="str">
        <f t="shared" si="35"/>
        <v/>
      </c>
      <c r="N51" s="394"/>
      <c r="O51" s="394"/>
      <c r="P51" s="394"/>
      <c r="Q51" s="395"/>
    </row>
    <row r="52" spans="1:17" ht="21.75" customHeight="1" x14ac:dyDescent="0.45">
      <c r="A52" s="52"/>
      <c r="B52" s="53"/>
      <c r="C52" s="264"/>
      <c r="D52" s="211"/>
      <c r="E52" s="226"/>
      <c r="F52" s="255" t="str">
        <f t="shared" si="40"/>
        <v/>
      </c>
      <c r="G52" s="318"/>
      <c r="H52" s="203"/>
      <c r="I52" s="255" t="str">
        <f t="shared" si="41"/>
        <v/>
      </c>
      <c r="J52" s="318"/>
      <c r="K52" s="203"/>
      <c r="L52" s="255" t="str">
        <f t="shared" si="34"/>
        <v/>
      </c>
      <c r="M52" s="256" t="str">
        <f t="shared" si="35"/>
        <v/>
      </c>
      <c r="N52" s="379"/>
      <c r="O52" s="379"/>
      <c r="P52" s="379"/>
      <c r="Q52" s="380"/>
    </row>
    <row r="53" spans="1:17" ht="21.75" customHeight="1" x14ac:dyDescent="0.45">
      <c r="A53" s="52"/>
      <c r="B53" s="86"/>
      <c r="C53" s="265"/>
      <c r="D53" s="212"/>
      <c r="E53" s="227"/>
      <c r="F53" s="258" t="str">
        <f t="shared" si="40"/>
        <v/>
      </c>
      <c r="G53" s="319"/>
      <c r="H53" s="151"/>
      <c r="I53" s="258" t="str">
        <f t="shared" si="41"/>
        <v/>
      </c>
      <c r="J53" s="319"/>
      <c r="K53" s="151"/>
      <c r="L53" s="258" t="str">
        <f t="shared" si="34"/>
        <v/>
      </c>
      <c r="M53" s="161" t="str">
        <f t="shared" si="35"/>
        <v/>
      </c>
      <c r="N53" s="389"/>
      <c r="O53" s="389"/>
      <c r="P53" s="389"/>
      <c r="Q53" s="390"/>
    </row>
    <row r="54" spans="1:17" ht="21.75" customHeight="1" x14ac:dyDescent="0.45">
      <c r="A54" s="52"/>
      <c r="B54" s="55"/>
      <c r="C54" s="254" t="str">
        <f>IF(SUM(M54:M56)=0,"",SUM(M54:M56))</f>
        <v/>
      </c>
      <c r="D54" s="123"/>
      <c r="E54" s="225"/>
      <c r="F54" s="255" t="str">
        <f t="shared" si="7"/>
        <v/>
      </c>
      <c r="G54" s="316"/>
      <c r="H54" s="203"/>
      <c r="I54" s="255" t="str">
        <f t="shared" si="41"/>
        <v/>
      </c>
      <c r="J54" s="316"/>
      <c r="K54" s="203"/>
      <c r="L54" s="255" t="str">
        <f t="shared" si="9"/>
        <v/>
      </c>
      <c r="M54" s="256" t="str">
        <f t="shared" si="35"/>
        <v/>
      </c>
      <c r="N54" s="379"/>
      <c r="O54" s="379"/>
      <c r="P54" s="379"/>
      <c r="Q54" s="380"/>
    </row>
    <row r="55" spans="1:17" ht="21.75" customHeight="1" x14ac:dyDescent="0.45">
      <c r="A55" s="52"/>
      <c r="B55" s="53"/>
      <c r="C55" s="254"/>
      <c r="D55" s="123"/>
      <c r="E55" s="226"/>
      <c r="F55" s="255" t="str">
        <f t="shared" si="7"/>
        <v/>
      </c>
      <c r="G55" s="316"/>
      <c r="H55" s="203"/>
      <c r="I55" s="255" t="str">
        <f t="shared" si="41"/>
        <v/>
      </c>
      <c r="J55" s="316"/>
      <c r="K55" s="203"/>
      <c r="L55" s="255" t="str">
        <f t="shared" si="9"/>
        <v/>
      </c>
      <c r="M55" s="256" t="str">
        <f t="shared" si="35"/>
        <v/>
      </c>
      <c r="N55" s="379"/>
      <c r="O55" s="379"/>
      <c r="P55" s="379"/>
      <c r="Q55" s="380"/>
    </row>
    <row r="56" spans="1:17" ht="21.75" customHeight="1" x14ac:dyDescent="0.45">
      <c r="A56" s="52"/>
      <c r="B56" s="86"/>
      <c r="C56" s="260"/>
      <c r="D56" s="123"/>
      <c r="E56" s="227"/>
      <c r="F56" s="255" t="str">
        <f t="shared" si="7"/>
        <v/>
      </c>
      <c r="G56" s="316"/>
      <c r="H56" s="203"/>
      <c r="I56" s="255" t="str">
        <f t="shared" si="41"/>
        <v/>
      </c>
      <c r="J56" s="316"/>
      <c r="K56" s="203"/>
      <c r="L56" s="255" t="str">
        <f t="shared" si="9"/>
        <v/>
      </c>
      <c r="M56" s="256" t="str">
        <f t="shared" si="35"/>
        <v/>
      </c>
      <c r="N56" s="379"/>
      <c r="O56" s="379"/>
      <c r="P56" s="379"/>
      <c r="Q56" s="380"/>
    </row>
    <row r="57" spans="1:17" ht="21.75" customHeight="1" x14ac:dyDescent="0.45">
      <c r="A57" s="57"/>
      <c r="B57" s="167" t="s">
        <v>33</v>
      </c>
      <c r="C57" s="261">
        <f>SUM(C44:C56)</f>
        <v>0</v>
      </c>
      <c r="D57" s="382"/>
      <c r="E57" s="383"/>
      <c r="F57" s="383"/>
      <c r="G57" s="383"/>
      <c r="H57" s="383"/>
      <c r="I57" s="383"/>
      <c r="J57" s="383"/>
      <c r="K57" s="383"/>
      <c r="L57" s="383"/>
      <c r="M57" s="383"/>
      <c r="N57" s="383"/>
      <c r="O57" s="383"/>
      <c r="P57" s="383"/>
      <c r="Q57" s="384"/>
    </row>
    <row r="58" spans="1:17" ht="22.2" x14ac:dyDescent="0.45">
      <c r="A58" s="72"/>
      <c r="B58" s="396" t="s">
        <v>60</v>
      </c>
      <c r="C58" s="397"/>
      <c r="D58" s="397"/>
      <c r="E58" s="397"/>
      <c r="F58" s="397"/>
      <c r="G58" s="397"/>
      <c r="H58" s="397"/>
      <c r="I58" s="397"/>
      <c r="J58" s="397"/>
      <c r="K58" s="397"/>
      <c r="L58" s="397"/>
      <c r="M58" s="397"/>
      <c r="N58" s="397"/>
      <c r="O58" s="397"/>
      <c r="P58" s="397"/>
      <c r="Q58" s="398"/>
    </row>
    <row r="59" spans="1:17" ht="21.75" customHeight="1" x14ac:dyDescent="0.45">
      <c r="A59" s="52"/>
      <c r="B59" s="148"/>
      <c r="C59" s="259" t="str">
        <f>IF(SUM(M59:M61)=0,"",SUM(M59:M61))</f>
        <v/>
      </c>
      <c r="D59" s="205"/>
      <c r="E59" s="228"/>
      <c r="F59" s="257" t="str">
        <f t="shared" ref="F59:F61" si="42">IF(E59="","","X")</f>
        <v/>
      </c>
      <c r="G59" s="311"/>
      <c r="H59" s="197"/>
      <c r="I59" s="257" t="str">
        <f t="shared" ref="I59:I61" si="43">IF(G59="","","X")</f>
        <v/>
      </c>
      <c r="J59" s="311"/>
      <c r="K59" s="197"/>
      <c r="L59" s="257" t="str">
        <f t="shared" ref="L59:L61" si="44">IF(J59="","","=")</f>
        <v/>
      </c>
      <c r="M59" s="262" t="str">
        <f t="shared" ref="M59:M61" si="45">IF(E59*IF(G59="",1,G59)*IF(J59="",1,J59)=0,"",ROUNDDOWN(E59*IF(G59="",1,G59)*IF(J59="",1,J59),0))</f>
        <v/>
      </c>
      <c r="N59" s="418"/>
      <c r="O59" s="418"/>
      <c r="P59" s="418"/>
      <c r="Q59" s="419"/>
    </row>
    <row r="60" spans="1:17" ht="21.75" customHeight="1" x14ac:dyDescent="0.45">
      <c r="A60" s="52"/>
      <c r="B60" s="53"/>
      <c r="C60" s="254"/>
      <c r="D60" s="205"/>
      <c r="E60" s="229"/>
      <c r="F60" s="255" t="str">
        <f t="shared" si="42"/>
        <v/>
      </c>
      <c r="G60" s="311"/>
      <c r="H60" s="197"/>
      <c r="I60" s="255" t="str">
        <f t="shared" si="43"/>
        <v/>
      </c>
      <c r="J60" s="311"/>
      <c r="K60" s="197"/>
      <c r="L60" s="255" t="str">
        <f t="shared" si="44"/>
        <v/>
      </c>
      <c r="M60" s="256" t="str">
        <f t="shared" si="45"/>
        <v/>
      </c>
      <c r="N60" s="385"/>
      <c r="O60" s="385"/>
      <c r="P60" s="385"/>
      <c r="Q60" s="386"/>
    </row>
    <row r="61" spans="1:17" ht="21.75" customHeight="1" x14ac:dyDescent="0.45">
      <c r="A61" s="52"/>
      <c r="B61" s="56"/>
      <c r="C61" s="260"/>
      <c r="D61" s="206"/>
      <c r="E61" s="230"/>
      <c r="F61" s="258" t="str">
        <f t="shared" si="42"/>
        <v/>
      </c>
      <c r="G61" s="320"/>
      <c r="H61" s="207"/>
      <c r="I61" s="258" t="str">
        <f t="shared" si="43"/>
        <v/>
      </c>
      <c r="J61" s="320"/>
      <c r="K61" s="207"/>
      <c r="L61" s="258" t="str">
        <f t="shared" si="44"/>
        <v/>
      </c>
      <c r="M61" s="161" t="str">
        <f t="shared" si="45"/>
        <v/>
      </c>
      <c r="N61" s="387"/>
      <c r="O61" s="387"/>
      <c r="P61" s="387"/>
      <c r="Q61" s="388"/>
    </row>
    <row r="62" spans="1:17" ht="22.2" x14ac:dyDescent="0.45">
      <c r="A62" s="72"/>
      <c r="B62" s="420" t="s">
        <v>61</v>
      </c>
      <c r="C62" s="405"/>
      <c r="D62" s="405"/>
      <c r="E62" s="421"/>
      <c r="F62" s="421"/>
      <c r="G62" s="421"/>
      <c r="H62" s="421"/>
      <c r="I62" s="421"/>
      <c r="J62" s="421"/>
      <c r="K62" s="421"/>
      <c r="L62" s="421"/>
      <c r="M62" s="421"/>
      <c r="N62" s="421"/>
      <c r="O62" s="421"/>
      <c r="P62" s="421"/>
      <c r="Q62" s="422"/>
    </row>
    <row r="63" spans="1:17" ht="21.75" customHeight="1" x14ac:dyDescent="0.45">
      <c r="A63" s="52"/>
      <c r="B63" s="213"/>
      <c r="C63" s="266" t="str">
        <f>IF(SUM(M63:M65)=0,"",SUM(M63:M65))</f>
        <v/>
      </c>
      <c r="D63" s="210"/>
      <c r="E63" s="225"/>
      <c r="F63" s="257" t="str">
        <f t="shared" ref="F63:F68" si="46">IF(E63="","","X")</f>
        <v/>
      </c>
      <c r="G63" s="315"/>
      <c r="H63" s="201"/>
      <c r="I63" s="257" t="str">
        <f t="shared" ref="I63:I68" si="47">IF(G63="","","X")</f>
        <v/>
      </c>
      <c r="J63" s="315"/>
      <c r="K63" s="201"/>
      <c r="L63" s="257" t="str">
        <f t="shared" ref="L63" si="48">IF(J63="","","=")</f>
        <v/>
      </c>
      <c r="M63" s="262" t="str">
        <f t="shared" ref="M63:M71" si="49">IF(E63*IF(G63="",1,G63)*IF(J63="",1,J63)=0,"",ROUNDDOWN(E63*IF(G63="",1,G63)*IF(J63="",1,J63),0))</f>
        <v/>
      </c>
      <c r="N63" s="394"/>
      <c r="O63" s="394"/>
      <c r="P63" s="394"/>
      <c r="Q63" s="395"/>
    </row>
    <row r="64" spans="1:17" ht="21.75" customHeight="1" x14ac:dyDescent="0.45">
      <c r="A64" s="52"/>
      <c r="B64" s="164"/>
      <c r="C64" s="266"/>
      <c r="D64" s="211"/>
      <c r="E64" s="226"/>
      <c r="F64" s="255" t="str">
        <f t="shared" si="46"/>
        <v/>
      </c>
      <c r="G64" s="316"/>
      <c r="H64" s="203"/>
      <c r="I64" s="255" t="str">
        <f t="shared" si="47"/>
        <v/>
      </c>
      <c r="J64" s="316"/>
      <c r="K64" s="203"/>
      <c r="L64" s="255" t="str">
        <f t="shared" ref="L64" si="50">IF(J64="","","=")</f>
        <v/>
      </c>
      <c r="M64" s="256" t="str">
        <f t="shared" si="49"/>
        <v/>
      </c>
      <c r="N64" s="379"/>
      <c r="O64" s="379"/>
      <c r="P64" s="379"/>
      <c r="Q64" s="380"/>
    </row>
    <row r="65" spans="1:17" ht="21.75" customHeight="1" x14ac:dyDescent="0.45">
      <c r="A65" s="52"/>
      <c r="B65" s="86"/>
      <c r="C65" s="267"/>
      <c r="D65" s="212"/>
      <c r="E65" s="227"/>
      <c r="F65" s="255" t="str">
        <f t="shared" si="46"/>
        <v/>
      </c>
      <c r="G65" s="316"/>
      <c r="H65" s="203"/>
      <c r="I65" s="255" t="str">
        <f t="shared" si="47"/>
        <v/>
      </c>
      <c r="J65" s="316"/>
      <c r="K65" s="203"/>
      <c r="L65" s="255" t="str">
        <f t="shared" si="9"/>
        <v/>
      </c>
      <c r="M65" s="256" t="str">
        <f t="shared" si="49"/>
        <v/>
      </c>
      <c r="N65" s="379"/>
      <c r="O65" s="379"/>
      <c r="P65" s="379"/>
      <c r="Q65" s="380"/>
    </row>
    <row r="66" spans="1:17" ht="21.75" customHeight="1" x14ac:dyDescent="0.45">
      <c r="A66" s="52"/>
      <c r="B66" s="55"/>
      <c r="C66" s="254" t="str">
        <f>IF(SUM(M66:M68)=0,"",SUM(M66:M68))</f>
        <v/>
      </c>
      <c r="D66" s="210"/>
      <c r="E66" s="225"/>
      <c r="F66" s="257" t="str">
        <f t="shared" si="46"/>
        <v/>
      </c>
      <c r="G66" s="315"/>
      <c r="H66" s="201"/>
      <c r="I66" s="257" t="str">
        <f t="shared" si="47"/>
        <v/>
      </c>
      <c r="J66" s="315"/>
      <c r="K66" s="201"/>
      <c r="L66" s="257" t="str">
        <f t="shared" si="9"/>
        <v/>
      </c>
      <c r="M66" s="262" t="str">
        <f t="shared" si="49"/>
        <v/>
      </c>
      <c r="N66" s="394"/>
      <c r="O66" s="394"/>
      <c r="P66" s="394"/>
      <c r="Q66" s="395"/>
    </row>
    <row r="67" spans="1:17" ht="21.75" customHeight="1" x14ac:dyDescent="0.45">
      <c r="A67" s="52"/>
      <c r="B67" s="53"/>
      <c r="C67" s="254"/>
      <c r="D67" s="211"/>
      <c r="E67" s="226"/>
      <c r="F67" s="255" t="str">
        <f t="shared" si="46"/>
        <v/>
      </c>
      <c r="G67" s="318"/>
      <c r="H67" s="203"/>
      <c r="I67" s="255" t="str">
        <f t="shared" si="47"/>
        <v/>
      </c>
      <c r="J67" s="318"/>
      <c r="K67" s="203"/>
      <c r="L67" s="255" t="str">
        <f t="shared" si="9"/>
        <v/>
      </c>
      <c r="M67" s="256" t="str">
        <f t="shared" si="49"/>
        <v/>
      </c>
      <c r="N67" s="379"/>
      <c r="O67" s="379"/>
      <c r="P67" s="379"/>
      <c r="Q67" s="380"/>
    </row>
    <row r="68" spans="1:17" ht="21.75" customHeight="1" x14ac:dyDescent="0.45">
      <c r="A68" s="52"/>
      <c r="B68" s="86"/>
      <c r="C68" s="260"/>
      <c r="D68" s="212"/>
      <c r="E68" s="227"/>
      <c r="F68" s="258" t="str">
        <f t="shared" si="46"/>
        <v/>
      </c>
      <c r="G68" s="319"/>
      <c r="H68" s="151"/>
      <c r="I68" s="258" t="str">
        <f t="shared" si="47"/>
        <v/>
      </c>
      <c r="J68" s="319"/>
      <c r="K68" s="151"/>
      <c r="L68" s="258" t="str">
        <f t="shared" si="9"/>
        <v/>
      </c>
      <c r="M68" s="161" t="str">
        <f t="shared" si="49"/>
        <v/>
      </c>
      <c r="N68" s="389"/>
      <c r="O68" s="389"/>
      <c r="P68" s="389"/>
      <c r="Q68" s="390"/>
    </row>
    <row r="69" spans="1:17" ht="21.75" customHeight="1" x14ac:dyDescent="0.45">
      <c r="A69" s="52"/>
      <c r="B69" s="55"/>
      <c r="C69" s="254" t="str">
        <f>IF(SUM(M69:M71)=0,"",SUM(M69:M71))</f>
        <v/>
      </c>
      <c r="D69" s="122"/>
      <c r="E69" s="225"/>
      <c r="F69" s="255" t="str">
        <f t="shared" ref="F69:F71" si="51">IF(E69="","","X")</f>
        <v/>
      </c>
      <c r="G69" s="316"/>
      <c r="H69" s="203"/>
      <c r="I69" s="255" t="str">
        <f t="shared" ref="I69:I71" si="52">IF(G69="","","X")</f>
        <v/>
      </c>
      <c r="J69" s="316"/>
      <c r="K69" s="203"/>
      <c r="L69" s="255" t="str">
        <f t="shared" si="9"/>
        <v/>
      </c>
      <c r="M69" s="256" t="str">
        <f t="shared" si="49"/>
        <v/>
      </c>
      <c r="N69" s="379"/>
      <c r="O69" s="379"/>
      <c r="P69" s="379"/>
      <c r="Q69" s="380"/>
    </row>
    <row r="70" spans="1:17" ht="21.75" customHeight="1" x14ac:dyDescent="0.45">
      <c r="A70" s="52"/>
      <c r="B70" s="53"/>
      <c r="C70" s="254"/>
      <c r="D70" s="123"/>
      <c r="E70" s="226"/>
      <c r="F70" s="255" t="str">
        <f t="shared" si="51"/>
        <v/>
      </c>
      <c r="G70" s="316"/>
      <c r="H70" s="203"/>
      <c r="I70" s="255" t="str">
        <f t="shared" si="52"/>
        <v/>
      </c>
      <c r="J70" s="316"/>
      <c r="K70" s="203"/>
      <c r="L70" s="255" t="str">
        <f t="shared" si="9"/>
        <v/>
      </c>
      <c r="M70" s="256" t="str">
        <f t="shared" si="49"/>
        <v/>
      </c>
      <c r="N70" s="379"/>
      <c r="O70" s="379"/>
      <c r="P70" s="379"/>
      <c r="Q70" s="380"/>
    </row>
    <row r="71" spans="1:17" ht="21.75" customHeight="1" x14ac:dyDescent="0.45">
      <c r="A71" s="52"/>
      <c r="B71" s="86"/>
      <c r="C71" s="254"/>
      <c r="D71" s="123"/>
      <c r="E71" s="227"/>
      <c r="F71" s="255" t="str">
        <f t="shared" si="51"/>
        <v/>
      </c>
      <c r="G71" s="316"/>
      <c r="H71" s="203"/>
      <c r="I71" s="255" t="str">
        <f t="shared" si="52"/>
        <v/>
      </c>
      <c r="J71" s="316"/>
      <c r="K71" s="203"/>
      <c r="L71" s="255" t="str">
        <f t="shared" si="9"/>
        <v/>
      </c>
      <c r="M71" s="256" t="str">
        <f t="shared" si="49"/>
        <v/>
      </c>
      <c r="N71" s="379"/>
      <c r="O71" s="379"/>
      <c r="P71" s="379"/>
      <c r="Q71" s="380"/>
    </row>
    <row r="72" spans="1:17" ht="21.75" customHeight="1" x14ac:dyDescent="0.45">
      <c r="A72" s="57"/>
      <c r="B72" s="167" t="s">
        <v>147</v>
      </c>
      <c r="C72" s="261">
        <f>SUM(C58:C71)</f>
        <v>0</v>
      </c>
      <c r="D72" s="391"/>
      <c r="E72" s="392"/>
      <c r="F72" s="392"/>
      <c r="G72" s="392"/>
      <c r="H72" s="392"/>
      <c r="I72" s="392"/>
      <c r="J72" s="392"/>
      <c r="K72" s="392"/>
      <c r="L72" s="392"/>
      <c r="M72" s="392"/>
      <c r="N72" s="392"/>
      <c r="O72" s="392"/>
      <c r="P72" s="392"/>
      <c r="Q72" s="393"/>
    </row>
    <row r="73" spans="1:17" ht="35.1" customHeight="1" x14ac:dyDescent="0.45">
      <c r="A73" s="381" t="s">
        <v>62</v>
      </c>
      <c r="B73" s="381"/>
      <c r="C73" s="162">
        <f>SUM(C27,C42,C57,C72)</f>
        <v>0</v>
      </c>
      <c r="D73" s="382"/>
      <c r="E73" s="383"/>
      <c r="F73" s="383"/>
      <c r="G73" s="383"/>
      <c r="H73" s="383"/>
      <c r="I73" s="383"/>
      <c r="J73" s="383"/>
      <c r="K73" s="383"/>
      <c r="L73" s="383"/>
      <c r="M73" s="383"/>
      <c r="N73" s="383"/>
      <c r="O73" s="383"/>
      <c r="P73" s="383"/>
      <c r="Q73" s="384"/>
    </row>
    <row r="74" spans="1:17" ht="22.2" x14ac:dyDescent="0.45">
      <c r="B74" s="11"/>
    </row>
    <row r="75" spans="1:17" ht="22.2" x14ac:dyDescent="0.45">
      <c r="B75" s="10"/>
    </row>
    <row r="76" spans="1:17" ht="22.2" x14ac:dyDescent="0.45">
      <c r="B76" s="11"/>
    </row>
  </sheetData>
  <sheetProtection sheet="1" formatCells="0" formatColumns="0" formatRows="0" insertColumns="0" insertRows="0" deleteRows="0" selectLockedCells="1"/>
  <mergeCells count="86">
    <mergeCell ref="N37:Q37"/>
    <mergeCell ref="N38:Q38"/>
    <mergeCell ref="D27:Q27"/>
    <mergeCell ref="D42:Q42"/>
    <mergeCell ref="N20:Q20"/>
    <mergeCell ref="N29:Q29"/>
    <mergeCell ref="N30:Q30"/>
    <mergeCell ref="N31:Q31"/>
    <mergeCell ref="B28:Q28"/>
    <mergeCell ref="N35:Q35"/>
    <mergeCell ref="B32:Q32"/>
    <mergeCell ref="N21:Q21"/>
    <mergeCell ref="N22:Q22"/>
    <mergeCell ref="N23:Q23"/>
    <mergeCell ref="N24:Q24"/>
    <mergeCell ref="N25:Q25"/>
    <mergeCell ref="N26:Q26"/>
    <mergeCell ref="N36:Q36"/>
    <mergeCell ref="B47:Q47"/>
    <mergeCell ref="B62:Q62"/>
    <mergeCell ref="N63:Q63"/>
    <mergeCell ref="N50:Q50"/>
    <mergeCell ref="N33:Q33"/>
    <mergeCell ref="B58:Q58"/>
    <mergeCell ref="B43:Q43"/>
    <mergeCell ref="N44:Q44"/>
    <mergeCell ref="N39:Q39"/>
    <mergeCell ref="N40:Q40"/>
    <mergeCell ref="N41:Q41"/>
    <mergeCell ref="N45:Q45"/>
    <mergeCell ref="N46:Q46"/>
    <mergeCell ref="N48:Q48"/>
    <mergeCell ref="N51:Q51"/>
    <mergeCell ref="N52:Q52"/>
    <mergeCell ref="N67:Q67"/>
    <mergeCell ref="D57:Q57"/>
    <mergeCell ref="N54:Q54"/>
    <mergeCell ref="N55:Q55"/>
    <mergeCell ref="N56:Q56"/>
    <mergeCell ref="N59:Q59"/>
    <mergeCell ref="B5:D5"/>
    <mergeCell ref="N14:Q14"/>
    <mergeCell ref="D11:Q11"/>
    <mergeCell ref="K5:M5"/>
    <mergeCell ref="K6:M6"/>
    <mergeCell ref="E5:G5"/>
    <mergeCell ref="E6:G6"/>
    <mergeCell ref="H5:J5"/>
    <mergeCell ref="H6:J6"/>
    <mergeCell ref="C11:C12"/>
    <mergeCell ref="A11:B12"/>
    <mergeCell ref="B6:D6"/>
    <mergeCell ref="N12:Q12"/>
    <mergeCell ref="N5:P5"/>
    <mergeCell ref="N6:P6"/>
    <mergeCell ref="B8:D8"/>
    <mergeCell ref="N15:Q15"/>
    <mergeCell ref="N16:Q16"/>
    <mergeCell ref="N18:Q18"/>
    <mergeCell ref="B13:Q13"/>
    <mergeCell ref="B7:D7"/>
    <mergeCell ref="E7:G7"/>
    <mergeCell ref="H7:J7"/>
    <mergeCell ref="K7:M7"/>
    <mergeCell ref="N7:P7"/>
    <mergeCell ref="B17:Q17"/>
    <mergeCell ref="E8:G8"/>
    <mergeCell ref="H8:J8"/>
    <mergeCell ref="K8:M8"/>
    <mergeCell ref="N8:P8"/>
    <mergeCell ref="N19:Q19"/>
    <mergeCell ref="N34:Q34"/>
    <mergeCell ref="N49:Q49"/>
    <mergeCell ref="N64:Q64"/>
    <mergeCell ref="A73:B73"/>
    <mergeCell ref="N70:Q70"/>
    <mergeCell ref="N71:Q71"/>
    <mergeCell ref="D73:Q73"/>
    <mergeCell ref="N60:Q60"/>
    <mergeCell ref="N61:Q61"/>
    <mergeCell ref="N65:Q65"/>
    <mergeCell ref="N69:Q69"/>
    <mergeCell ref="N68:Q68"/>
    <mergeCell ref="D72:Q72"/>
    <mergeCell ref="N53:Q53"/>
    <mergeCell ref="N66:Q66"/>
  </mergeCells>
  <phoneticPr fontId="3"/>
  <conditionalFormatting sqref="E14:E16">
    <cfRule type="expression" dxfId="35" priority="15">
      <formula>IF(RIGHT(TEXT(E14,"0.#"),1)=".",FALSE,TRUE)</formula>
    </cfRule>
  </conditionalFormatting>
  <conditionalFormatting sqref="E29:E31">
    <cfRule type="expression" dxfId="34" priority="14">
      <formula>IF(RIGHT(TEXT(E29,"0.#"),1)=".",FALSE,TRUE)</formula>
    </cfRule>
  </conditionalFormatting>
  <conditionalFormatting sqref="E18:E20">
    <cfRule type="expression" dxfId="33" priority="13">
      <formula>IF(RIGHT(TEXT(E18,"0.#"),1)=".",FALSE,TRUE)</formula>
    </cfRule>
  </conditionalFormatting>
  <conditionalFormatting sqref="E44:E46">
    <cfRule type="expression" dxfId="32" priority="11">
      <formula>IF(RIGHT(TEXT(E44,"0.#"),1)=".",FALSE,TRUE)</formula>
    </cfRule>
  </conditionalFormatting>
  <conditionalFormatting sqref="E59:E61">
    <cfRule type="expression" dxfId="31" priority="9">
      <formula>IF(RIGHT(TEXT(E59,"0.#"),1)=".",FALSE,TRUE)</formula>
    </cfRule>
  </conditionalFormatting>
  <conditionalFormatting sqref="E21:E26">
    <cfRule type="expression" dxfId="30" priority="7">
      <formula>IF(RIGHT(TEXT(E21,"0.#"),1)=".",FALSE,TRUE)</formula>
    </cfRule>
  </conditionalFormatting>
  <conditionalFormatting sqref="E33:E35">
    <cfRule type="expression" dxfId="29" priority="6">
      <formula>IF(RIGHT(TEXT(E33,"0.#"),1)=".",FALSE,TRUE)</formula>
    </cfRule>
  </conditionalFormatting>
  <conditionalFormatting sqref="E36:E41">
    <cfRule type="expression" dxfId="28" priority="5">
      <formula>IF(RIGHT(TEXT(E36,"0.#"),1)=".",FALSE,TRUE)</formula>
    </cfRule>
  </conditionalFormatting>
  <conditionalFormatting sqref="E48:E50">
    <cfRule type="expression" dxfId="27" priority="4">
      <formula>IF(RIGHT(TEXT(E48,"0.#"),1)=".",FALSE,TRUE)</formula>
    </cfRule>
  </conditionalFormatting>
  <conditionalFormatting sqref="E51:E56">
    <cfRule type="expression" dxfId="26" priority="3">
      <formula>IF(RIGHT(TEXT(E51,"0.#"),1)=".",FALSE,TRUE)</formula>
    </cfRule>
  </conditionalFormatting>
  <conditionalFormatting sqref="E63:E65">
    <cfRule type="expression" dxfId="25" priority="2">
      <formula>IF(RIGHT(TEXT(E63,"0.#"),1)=".",FALSE,TRUE)</formula>
    </cfRule>
  </conditionalFormatting>
  <conditionalFormatting sqref="E66:E71">
    <cfRule type="expression" dxfId="24" priority="1">
      <formula>IF(RIGHT(TEXT(E66,"0.#"),1)=".",FALSE,TRUE)</formula>
    </cfRule>
  </conditionalFormatting>
  <dataValidations xWindow="160" yWindow="395" count="6">
    <dataValidation allowBlank="1" showInputMessage="1" showErrorMessage="1" prompt="行が足りない場合には、行を挿入してご利用ください。その際、自動計算の範囲が反映されているか必ずご確認ください。" sqref="F41:XFD41 F56:XFD56 F31:XFD31 F46:XFD46 F61:XFD61 F26:XFD26 F14:F16 N68:Q68 H16:XFD16 C16:D16 A31:D31 C26:D26 A46:D46 C41:D41 A61:D61 C56:D56 A16 A26 A41 A56 A71 C71:D71 N53:Q53 N50:Q50 N65:Q65 F71:XFD71 N38:Q38 N35:Q35 N20:Q20 N23:Q23" xr:uid="{00000000-0002-0000-0300-000000000000}"/>
    <dataValidation allowBlank="1" showInputMessage="1" showErrorMessage="1" prompt="黄色セルは自動計算ですので、記載不要です。" sqref="C59 C14 M14 E6:Q8 M29 C44 M44 M59" xr:uid="{00000000-0002-0000-0300-000001000000}"/>
    <dataValidation allowBlank="1" showInputMessage="1" showErrorMessage="1" prompt="財務諸表作成目的で日常用いている会計科目を使用してください。" sqref="A11:B12 B14 B18:B19 B29 B44 B59 B21 B24 B33 B36 B39 B54 B51 B48 B63 B66 B69" xr:uid="{00000000-0002-0000-0300-000002000000}"/>
    <dataValidation allowBlank="1" showInputMessage="1" showErrorMessage="1" prompt="助成金申請額及び自己資金・民間資金より管理的経費に充当する額を合算の上、記載してください。" sqref="B6:D8" xr:uid="{00000000-0002-0000-0300-000003000000}"/>
    <dataValidation allowBlank="1" showInputMessage="1" showErrorMessage="1" prompt="小数点がある数値は四捨五入した整数を入力してください。" sqref="E14:E16 E29:E31 E18:E26 E33:E41 E44:E46 E48:E56 E59:E61 E63:E71" xr:uid="{00000000-0002-0000-0300-000004000000}"/>
    <dataValidation allowBlank="1" showInputMessage="1" showErrorMessage="1" prompt="行が足りない場合には、行を挿入してご利用ください。その際、自動計算の範囲が反映されているか必ずご確認ください。（シートの保護を解除すると数式が確認できます）" sqref="B16 B20 B23 B26 B35 B38 B41 B56 B53 B50 B65 B68 B71" xr:uid="{83102099-64B5-49B3-AABE-1A2D2D9BDD6E}"/>
  </dataValidations>
  <printOptions horizontalCentered="1"/>
  <pageMargins left="0.7" right="0.7" top="0.75" bottom="0.75" header="0.3" footer="0.3"/>
  <pageSetup paperSize="9" scale="39" fitToHeight="0" orientation="portrait" r:id="rId1"/>
  <headerFooter>
    <oddHeader xml:space="preserve">&amp;R&amp;9 </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W76"/>
  <sheetViews>
    <sheetView view="pageBreakPreview" zoomScale="55" zoomScaleNormal="55" zoomScaleSheetLayoutView="55" workbookViewId="0">
      <selection activeCell="A2" sqref="A2:G2"/>
    </sheetView>
  </sheetViews>
  <sheetFormatPr defaultColWidth="9" defaultRowHeight="18" x14ac:dyDescent="0.45"/>
  <cols>
    <col min="1" max="1" width="2" style="32" customWidth="1"/>
    <col min="2" max="2" width="17.69921875" style="32" customWidth="1"/>
    <col min="3" max="4" width="18.19921875" style="32" customWidth="1"/>
    <col min="5" max="5" width="13.09765625" style="32" customWidth="1"/>
    <col min="6" max="6" width="3.59765625" style="32" customWidth="1"/>
    <col min="7" max="8" width="13.09765625" style="32" customWidth="1"/>
    <col min="9" max="9" width="3.59765625" style="32" customWidth="1"/>
    <col min="10" max="11" width="13.09765625" style="32" customWidth="1"/>
    <col min="12" max="12" width="3.59765625" style="32" customWidth="1"/>
    <col min="13" max="14" width="13.09765625" style="32" customWidth="1"/>
    <col min="15" max="15" width="3.59765625" style="32" customWidth="1"/>
    <col min="16" max="16" width="13.09765625" style="32" customWidth="1"/>
    <col min="17" max="17" width="27.59765625" style="32" customWidth="1"/>
    <col min="18" max="21" width="28.69921875" style="32" customWidth="1"/>
    <col min="22" max="22" width="7.69921875" style="32" customWidth="1"/>
    <col min="23" max="16384" width="9" style="32"/>
  </cols>
  <sheetData>
    <row r="1" spans="1:23" ht="28.8" x14ac:dyDescent="0.45">
      <c r="B1" s="423"/>
      <c r="C1" s="423"/>
      <c r="D1" s="423"/>
      <c r="E1" s="423"/>
      <c r="F1" s="423"/>
      <c r="G1" s="423"/>
      <c r="H1" s="423"/>
      <c r="I1" s="423"/>
      <c r="J1" s="423"/>
      <c r="K1" s="423"/>
      <c r="L1" s="423"/>
      <c r="M1" s="423"/>
      <c r="N1" s="423"/>
      <c r="O1" s="2"/>
      <c r="P1" s="2"/>
      <c r="Q1" s="2"/>
    </row>
    <row r="2" spans="1:23" ht="28.8" x14ac:dyDescent="0.45">
      <c r="B2" s="424" t="s">
        <v>63</v>
      </c>
      <c r="C2" s="424"/>
      <c r="D2" s="424"/>
      <c r="E2" s="424"/>
      <c r="F2" s="424"/>
      <c r="G2" s="424"/>
      <c r="H2" s="424"/>
      <c r="I2" s="424"/>
      <c r="J2" s="424"/>
      <c r="K2" s="424"/>
      <c r="L2" s="424"/>
      <c r="M2" s="424"/>
      <c r="N2" s="424"/>
      <c r="O2" s="2"/>
      <c r="P2" s="2"/>
      <c r="Q2" s="2"/>
    </row>
    <row r="3" spans="1:23" ht="22.2" x14ac:dyDescent="0.45">
      <c r="B3" s="129"/>
      <c r="C3" s="3"/>
      <c r="D3" s="3"/>
      <c r="E3" s="4"/>
      <c r="F3" s="5"/>
      <c r="G3" s="5"/>
      <c r="H3" s="1"/>
      <c r="I3" s="6"/>
      <c r="J3" s="130"/>
      <c r="K3" s="131"/>
      <c r="L3" s="7"/>
      <c r="M3" s="8"/>
      <c r="N3" s="7"/>
      <c r="O3" s="2"/>
      <c r="P3" s="2"/>
      <c r="Q3" s="2"/>
    </row>
    <row r="4" spans="1:23" s="41" customFormat="1" ht="29.25" customHeight="1" x14ac:dyDescent="0.45">
      <c r="B4" s="132" t="s">
        <v>64</v>
      </c>
      <c r="C4" s="133"/>
      <c r="D4" s="133"/>
      <c r="E4" s="133"/>
      <c r="F4" s="134"/>
      <c r="G4" s="134"/>
      <c r="H4" s="135"/>
      <c r="I4" s="136"/>
      <c r="J4" s="135"/>
      <c r="K4" s="137"/>
      <c r="L4" s="137"/>
      <c r="M4" s="138"/>
      <c r="N4" s="137"/>
      <c r="O4" s="28"/>
      <c r="P4" s="28"/>
      <c r="Q4" s="28"/>
    </row>
    <row r="5" spans="1:23" ht="54" customHeight="1" x14ac:dyDescent="0.45">
      <c r="B5" s="425"/>
      <c r="C5" s="425"/>
      <c r="D5" s="425"/>
      <c r="E5" s="409" t="s">
        <v>5</v>
      </c>
      <c r="F5" s="410"/>
      <c r="G5" s="411"/>
      <c r="H5" s="409" t="s">
        <v>6</v>
      </c>
      <c r="I5" s="410"/>
      <c r="J5" s="411"/>
      <c r="K5" s="409" t="s">
        <v>7</v>
      </c>
      <c r="L5" s="410"/>
      <c r="M5" s="411"/>
      <c r="N5" s="409" t="s">
        <v>142</v>
      </c>
      <c r="O5" s="410"/>
      <c r="P5" s="411"/>
      <c r="Q5" s="221" t="s">
        <v>45</v>
      </c>
      <c r="R5" s="426" t="s">
        <v>14</v>
      </c>
      <c r="S5" s="426"/>
      <c r="T5" s="426"/>
      <c r="U5" s="426"/>
      <c r="W5" s="294"/>
    </row>
    <row r="6" spans="1:23" ht="24.9" customHeight="1" x14ac:dyDescent="0.45">
      <c r="B6" s="427" t="s">
        <v>65</v>
      </c>
      <c r="C6" s="427"/>
      <c r="D6" s="427"/>
      <c r="E6" s="428">
        <f>E7+E8</f>
        <v>0</v>
      </c>
      <c r="F6" s="428"/>
      <c r="G6" s="428"/>
      <c r="H6" s="428">
        <f>H7+H8</f>
        <v>0</v>
      </c>
      <c r="I6" s="428"/>
      <c r="J6" s="428"/>
      <c r="K6" s="428">
        <f>K7+K8</f>
        <v>0</v>
      </c>
      <c r="L6" s="428"/>
      <c r="M6" s="428"/>
      <c r="N6" s="428">
        <f>N7+N8</f>
        <v>0</v>
      </c>
      <c r="O6" s="428"/>
      <c r="P6" s="428"/>
      <c r="Q6" s="268">
        <f>SUM(E6:P6)</f>
        <v>0</v>
      </c>
      <c r="R6" s="70" t="str">
        <f>IF(E6&gt;4000000,"2021年度上限400万円超過","")</f>
        <v/>
      </c>
      <c r="S6" s="71" t="str">
        <f>IF(H6&gt;8000000,"2022年度上限800万円超過","")</f>
        <v/>
      </c>
      <c r="T6" s="216" t="str">
        <f>IF(K6&gt;8000000,"2023年度上限800万円超過","")</f>
        <v/>
      </c>
      <c r="U6" s="71" t="str">
        <f>IF(N6&gt;8000000,"2024年度上限800万円超過","")</f>
        <v/>
      </c>
      <c r="V6" s="215"/>
      <c r="W6" s="294"/>
    </row>
    <row r="7" spans="1:23" ht="24.9" customHeight="1" x14ac:dyDescent="0.45">
      <c r="B7" s="429" t="s">
        <v>66</v>
      </c>
      <c r="C7" s="430"/>
      <c r="D7" s="431"/>
      <c r="E7" s="432">
        <f>SUM(C14:C16)</f>
        <v>0</v>
      </c>
      <c r="F7" s="433"/>
      <c r="G7" s="434"/>
      <c r="H7" s="432">
        <f>SUM(C29:C31)</f>
        <v>0</v>
      </c>
      <c r="I7" s="433"/>
      <c r="J7" s="434"/>
      <c r="K7" s="432">
        <f>SUM(C44:C46)</f>
        <v>0</v>
      </c>
      <c r="L7" s="433"/>
      <c r="M7" s="434"/>
      <c r="N7" s="432">
        <f>SUM(C59:C61)</f>
        <v>0</v>
      </c>
      <c r="O7" s="433"/>
      <c r="P7" s="434"/>
      <c r="Q7" s="268">
        <f>SUM(E7:P7)</f>
        <v>0</v>
      </c>
      <c r="R7" s="70" t="str">
        <f>IF(E7&gt;2500000,"2021年度人件費上限250万円超過","")</f>
        <v/>
      </c>
      <c r="S7" s="70" t="str">
        <f>IF(H7&gt;5000000,"2022年度人件費上限500万円超過","")</f>
        <v/>
      </c>
      <c r="T7" s="70" t="str">
        <f>IF(K7&gt;5000000,"2023年度人件費上限500万円超過","")</f>
        <v/>
      </c>
      <c r="U7" s="70" t="str">
        <f>IF(N7&gt;5000000,"2024年度人件費上限500万円超過","")</f>
        <v/>
      </c>
    </row>
    <row r="8" spans="1:23" ht="24.9" customHeight="1" x14ac:dyDescent="0.45">
      <c r="B8" s="429" t="s">
        <v>67</v>
      </c>
      <c r="C8" s="430"/>
      <c r="D8" s="431"/>
      <c r="E8" s="432">
        <f>SUM(C18:C26)</f>
        <v>0</v>
      </c>
      <c r="F8" s="433"/>
      <c r="G8" s="434"/>
      <c r="H8" s="432">
        <f>SUM(C33:C41)</f>
        <v>0</v>
      </c>
      <c r="I8" s="433"/>
      <c r="J8" s="434"/>
      <c r="K8" s="432">
        <f>SUM(C48:C56)</f>
        <v>0</v>
      </c>
      <c r="L8" s="433"/>
      <c r="M8" s="434"/>
      <c r="N8" s="432">
        <f>SUM(C63:C71)</f>
        <v>0</v>
      </c>
      <c r="O8" s="433"/>
      <c r="P8" s="434"/>
      <c r="Q8" s="268">
        <f>SUM(E8:P8)</f>
        <v>0</v>
      </c>
      <c r="R8" s="288"/>
      <c r="S8" s="288"/>
      <c r="T8" s="288"/>
      <c r="U8" s="288"/>
    </row>
    <row r="9" spans="1:23" ht="22.2" x14ac:dyDescent="0.45">
      <c r="B9" s="42"/>
      <c r="C9" s="34"/>
      <c r="D9" s="34"/>
      <c r="E9" s="35"/>
      <c r="F9" s="36"/>
      <c r="G9" s="36"/>
      <c r="H9" s="37"/>
      <c r="I9" s="38"/>
      <c r="J9" s="37"/>
      <c r="K9" s="39"/>
      <c r="L9" s="39"/>
      <c r="M9" s="40"/>
      <c r="N9" s="39"/>
    </row>
    <row r="10" spans="1:23" s="50" customFormat="1" ht="39.9" customHeight="1" x14ac:dyDescent="0.45">
      <c r="A10" s="11"/>
      <c r="B10" s="137" t="s">
        <v>68</v>
      </c>
      <c r="C10" s="139"/>
      <c r="D10" s="139"/>
      <c r="E10" s="140"/>
      <c r="F10" s="141"/>
      <c r="G10" s="141"/>
      <c r="H10" s="142"/>
      <c r="I10" s="143"/>
      <c r="J10" s="142"/>
      <c r="K10" s="131"/>
      <c r="L10" s="131"/>
      <c r="M10" s="144"/>
      <c r="N10" s="131"/>
      <c r="O10" s="11"/>
      <c r="P10" s="11"/>
      <c r="Q10" s="11"/>
    </row>
    <row r="11" spans="1:23" ht="22.2" x14ac:dyDescent="0.45">
      <c r="A11" s="415" t="s">
        <v>49</v>
      </c>
      <c r="B11" s="417"/>
      <c r="C11" s="413" t="s">
        <v>50</v>
      </c>
      <c r="D11" s="408" t="s">
        <v>51</v>
      </c>
      <c r="E11" s="408"/>
      <c r="F11" s="408"/>
      <c r="G11" s="408"/>
      <c r="H11" s="408"/>
      <c r="I11" s="408"/>
      <c r="J11" s="408"/>
      <c r="K11" s="408"/>
      <c r="L11" s="408"/>
      <c r="M11" s="408"/>
      <c r="N11" s="408"/>
      <c r="O11" s="408"/>
      <c r="P11" s="408"/>
      <c r="Q11" s="408"/>
    </row>
    <row r="12" spans="1:23" ht="22.2" x14ac:dyDescent="0.45">
      <c r="A12" s="435"/>
      <c r="B12" s="436"/>
      <c r="C12" s="414"/>
      <c r="D12" s="223" t="s">
        <v>52</v>
      </c>
      <c r="E12" s="125" t="s">
        <v>53</v>
      </c>
      <c r="F12" s="26" t="s">
        <v>54</v>
      </c>
      <c r="G12" s="125" t="s">
        <v>55</v>
      </c>
      <c r="H12" s="125" t="s">
        <v>56</v>
      </c>
      <c r="I12" s="26" t="s">
        <v>54</v>
      </c>
      <c r="J12" s="125" t="s">
        <v>55</v>
      </c>
      <c r="K12" s="125" t="s">
        <v>56</v>
      </c>
      <c r="L12" s="24" t="s">
        <v>69</v>
      </c>
      <c r="M12" s="220" t="s">
        <v>58</v>
      </c>
      <c r="N12" s="408" t="s">
        <v>59</v>
      </c>
      <c r="O12" s="408"/>
      <c r="P12" s="408"/>
      <c r="Q12" s="408"/>
    </row>
    <row r="13" spans="1:23" ht="22.2" x14ac:dyDescent="0.45">
      <c r="A13" s="72"/>
      <c r="B13" s="396" t="s">
        <v>60</v>
      </c>
      <c r="C13" s="397"/>
      <c r="D13" s="397"/>
      <c r="E13" s="437"/>
      <c r="F13" s="397"/>
      <c r="G13" s="397"/>
      <c r="H13" s="397"/>
      <c r="I13" s="397"/>
      <c r="J13" s="397"/>
      <c r="K13" s="397"/>
      <c r="L13" s="397"/>
      <c r="M13" s="397"/>
      <c r="N13" s="397"/>
      <c r="O13" s="397"/>
      <c r="P13" s="397"/>
      <c r="Q13" s="398"/>
    </row>
    <row r="14" spans="1:23" ht="21.75" customHeight="1" x14ac:dyDescent="0.45">
      <c r="A14" s="52"/>
      <c r="B14" s="195"/>
      <c r="C14" s="259" t="str">
        <f>IF(SUM(M14:M16)=0,"",SUM(M14:M16))</f>
        <v/>
      </c>
      <c r="D14" s="296"/>
      <c r="E14" s="228"/>
      <c r="F14" s="257" t="str">
        <f t="shared" ref="F14:F16" si="0">IF(E14="","","X")</f>
        <v/>
      </c>
      <c r="G14" s="311"/>
      <c r="H14" s="197"/>
      <c r="I14" s="257" t="str">
        <f t="shared" ref="I14:I16" si="1">IF(G14="","","X")</f>
        <v/>
      </c>
      <c r="J14" s="314"/>
      <c r="K14" s="234"/>
      <c r="L14" s="257" t="str">
        <f t="shared" ref="L14:L16" si="2">IF(J14="","","=")</f>
        <v/>
      </c>
      <c r="M14" s="262" t="str">
        <f>IF(E14*IF(G14="",1,G14)*IF(J14="",1,J14)=0,"",ROUNDDOWN(E14*IF(G14="",1,G14)*IF(J14="",1,J14),0))</f>
        <v/>
      </c>
      <c r="N14" s="418"/>
      <c r="O14" s="418"/>
      <c r="P14" s="418"/>
      <c r="Q14" s="419"/>
      <c r="S14" s="294"/>
    </row>
    <row r="15" spans="1:23" ht="21.75" customHeight="1" x14ac:dyDescent="0.45">
      <c r="A15" s="52"/>
      <c r="B15" s="53"/>
      <c r="C15" s="254"/>
      <c r="D15" s="297"/>
      <c r="E15" s="229"/>
      <c r="F15" s="255" t="str">
        <f t="shared" si="0"/>
        <v/>
      </c>
      <c r="G15" s="312"/>
      <c r="H15" s="197"/>
      <c r="I15" s="255" t="str">
        <f t="shared" si="1"/>
        <v/>
      </c>
      <c r="J15" s="312"/>
      <c r="K15" s="198"/>
      <c r="L15" s="255" t="str">
        <f t="shared" si="2"/>
        <v/>
      </c>
      <c r="M15" s="256" t="str">
        <f t="shared" ref="M15:M16" si="3">IF(E15*IF(G15="",1,G15)*IF(J15="",1,J15)=0,"",ROUNDDOWN(E15*IF(G15="",1,G15)*IF(J15="",1,J15),0))</f>
        <v/>
      </c>
      <c r="N15" s="385"/>
      <c r="O15" s="385"/>
      <c r="P15" s="385"/>
      <c r="Q15" s="386"/>
      <c r="S15" s="294"/>
    </row>
    <row r="16" spans="1:23" ht="21.75" customHeight="1" x14ac:dyDescent="0.45">
      <c r="A16" s="52"/>
      <c r="B16" s="56"/>
      <c r="C16" s="260"/>
      <c r="D16" s="298"/>
      <c r="E16" s="230"/>
      <c r="F16" s="258" t="str">
        <f t="shared" si="0"/>
        <v/>
      </c>
      <c r="G16" s="313"/>
      <c r="H16" s="207"/>
      <c r="I16" s="258" t="str">
        <f t="shared" si="1"/>
        <v/>
      </c>
      <c r="J16" s="313"/>
      <c r="K16" s="208"/>
      <c r="L16" s="258" t="str">
        <f t="shared" si="2"/>
        <v/>
      </c>
      <c r="M16" s="161" t="str">
        <f t="shared" si="3"/>
        <v/>
      </c>
      <c r="N16" s="387"/>
      <c r="O16" s="387"/>
      <c r="P16" s="387"/>
      <c r="Q16" s="388"/>
    </row>
    <row r="17" spans="1:19" ht="21.75" customHeight="1" x14ac:dyDescent="0.45">
      <c r="A17" s="52"/>
      <c r="B17" s="293" t="s">
        <v>70</v>
      </c>
      <c r="C17" s="165"/>
      <c r="D17" s="128"/>
      <c r="E17" s="151"/>
      <c r="F17" s="75"/>
      <c r="G17" s="117"/>
      <c r="H17" s="75"/>
      <c r="I17" s="75"/>
      <c r="J17" s="76"/>
      <c r="K17" s="75"/>
      <c r="L17" s="75"/>
      <c r="M17" s="74"/>
      <c r="N17" s="77"/>
      <c r="O17" s="77"/>
      <c r="P17" s="77"/>
      <c r="Q17" s="78"/>
    </row>
    <row r="18" spans="1:19" ht="22.2" x14ac:dyDescent="0.45">
      <c r="A18" s="52"/>
      <c r="B18" s="213"/>
      <c r="C18" s="269" t="str">
        <f>IF(SUM(M18:M20)=0,"",SUM(M18:M20))</f>
        <v/>
      </c>
      <c r="D18" s="299"/>
      <c r="E18" s="225"/>
      <c r="F18" s="257" t="str">
        <f t="shared" ref="F18:F26" si="4">IF(E18="","","X")</f>
        <v/>
      </c>
      <c r="G18" s="315"/>
      <c r="H18" s="201"/>
      <c r="I18" s="257" t="str">
        <f t="shared" ref="I18:I26" si="5">IF(G18="","","X")</f>
        <v/>
      </c>
      <c r="J18" s="315"/>
      <c r="K18" s="202"/>
      <c r="L18" s="257" t="str">
        <f t="shared" ref="L18:L26" si="6">IF(J18="","","=")</f>
        <v/>
      </c>
      <c r="M18" s="262" t="str">
        <f t="shared" ref="M18:M26" si="7">IF(E18*IF(G18="",1,G18)*IF(J18="",1,J18)=0,"",ROUNDDOWN(E18*IF(G18="",1,G18)*IF(J18="",1,J18),0))</f>
        <v/>
      </c>
      <c r="N18" s="394"/>
      <c r="O18" s="394"/>
      <c r="P18" s="394"/>
      <c r="Q18" s="395"/>
      <c r="S18" s="294"/>
    </row>
    <row r="19" spans="1:19" ht="21.75" customHeight="1" x14ac:dyDescent="0.45">
      <c r="A19" s="52"/>
      <c r="B19" s="53"/>
      <c r="C19" s="270"/>
      <c r="D19" s="300"/>
      <c r="E19" s="226"/>
      <c r="F19" s="255" t="str">
        <f t="shared" si="4"/>
        <v/>
      </c>
      <c r="G19" s="316"/>
      <c r="H19" s="203"/>
      <c r="I19" s="255" t="str">
        <f t="shared" si="5"/>
        <v/>
      </c>
      <c r="J19" s="316"/>
      <c r="K19" s="204"/>
      <c r="L19" s="255" t="str">
        <f t="shared" si="6"/>
        <v/>
      </c>
      <c r="M19" s="256" t="str">
        <f t="shared" si="7"/>
        <v/>
      </c>
      <c r="N19" s="379"/>
      <c r="O19" s="379"/>
      <c r="P19" s="379"/>
      <c r="Q19" s="380"/>
    </row>
    <row r="20" spans="1:19" ht="21.75" customHeight="1" x14ac:dyDescent="0.45">
      <c r="A20" s="52"/>
      <c r="B20" s="56"/>
      <c r="C20" s="271"/>
      <c r="D20" s="301"/>
      <c r="E20" s="227"/>
      <c r="F20" s="258" t="str">
        <f t="shared" si="4"/>
        <v/>
      </c>
      <c r="G20" s="317"/>
      <c r="H20" s="151"/>
      <c r="I20" s="258" t="str">
        <f t="shared" si="5"/>
        <v/>
      </c>
      <c r="J20" s="317"/>
      <c r="K20" s="54"/>
      <c r="L20" s="258" t="str">
        <f t="shared" si="6"/>
        <v/>
      </c>
      <c r="M20" s="161" t="str">
        <f t="shared" si="7"/>
        <v/>
      </c>
      <c r="N20" s="389"/>
      <c r="O20" s="389"/>
      <c r="P20" s="389"/>
      <c r="Q20" s="390"/>
    </row>
    <row r="21" spans="1:19" ht="21.75" customHeight="1" x14ac:dyDescent="0.45">
      <c r="A21" s="52"/>
      <c r="B21" s="213"/>
      <c r="C21" s="270" t="str">
        <f>IF(SUM(M21:M23)=0,"",SUM(M21:M23))</f>
        <v/>
      </c>
      <c r="D21" s="211"/>
      <c r="E21" s="225"/>
      <c r="F21" s="255" t="str">
        <f t="shared" si="4"/>
        <v/>
      </c>
      <c r="G21" s="318"/>
      <c r="H21" s="203"/>
      <c r="I21" s="255" t="str">
        <f t="shared" si="5"/>
        <v/>
      </c>
      <c r="J21" s="318"/>
      <c r="K21" s="204"/>
      <c r="L21" s="255" t="str">
        <f t="shared" si="6"/>
        <v/>
      </c>
      <c r="M21" s="256" t="str">
        <f t="shared" si="7"/>
        <v/>
      </c>
      <c r="N21" s="379"/>
      <c r="O21" s="379"/>
      <c r="P21" s="379"/>
      <c r="Q21" s="380"/>
    </row>
    <row r="22" spans="1:19" ht="21.75" customHeight="1" x14ac:dyDescent="0.45">
      <c r="A22" s="52"/>
      <c r="B22" s="53"/>
      <c r="C22" s="270"/>
      <c r="D22" s="302"/>
      <c r="E22" s="226"/>
      <c r="F22" s="255" t="str">
        <f t="shared" si="4"/>
        <v/>
      </c>
      <c r="G22" s="318"/>
      <c r="H22" s="203"/>
      <c r="I22" s="255" t="str">
        <f t="shared" si="5"/>
        <v/>
      </c>
      <c r="J22" s="318"/>
      <c r="K22" s="204"/>
      <c r="L22" s="255" t="str">
        <f t="shared" si="6"/>
        <v/>
      </c>
      <c r="M22" s="256" t="str">
        <f t="shared" si="7"/>
        <v/>
      </c>
      <c r="N22" s="379"/>
      <c r="O22" s="379"/>
      <c r="P22" s="379"/>
      <c r="Q22" s="380"/>
    </row>
    <row r="23" spans="1:19" ht="21.75" customHeight="1" x14ac:dyDescent="0.45">
      <c r="A23" s="52"/>
      <c r="B23" s="56"/>
      <c r="C23" s="271"/>
      <c r="D23" s="303"/>
      <c r="E23" s="227"/>
      <c r="F23" s="258" t="str">
        <f t="shared" si="4"/>
        <v/>
      </c>
      <c r="G23" s="317"/>
      <c r="H23" s="151"/>
      <c r="I23" s="258" t="str">
        <f t="shared" si="5"/>
        <v/>
      </c>
      <c r="J23" s="317"/>
      <c r="K23" s="54"/>
      <c r="L23" s="258" t="str">
        <f t="shared" si="6"/>
        <v/>
      </c>
      <c r="M23" s="161" t="str">
        <f t="shared" si="7"/>
        <v/>
      </c>
      <c r="N23" s="389"/>
      <c r="O23" s="389"/>
      <c r="P23" s="389"/>
      <c r="Q23" s="390"/>
    </row>
    <row r="24" spans="1:19" ht="21.75" customHeight="1" x14ac:dyDescent="0.45">
      <c r="A24" s="52"/>
      <c r="B24" s="213"/>
      <c r="C24" s="270" t="str">
        <f>IF(SUM(M24:M26)=0,"",SUM(M24:M26))</f>
        <v/>
      </c>
      <c r="D24" s="199"/>
      <c r="E24" s="225"/>
      <c r="F24" s="255" t="str">
        <f t="shared" si="4"/>
        <v/>
      </c>
      <c r="G24" s="318"/>
      <c r="H24" s="203"/>
      <c r="I24" s="255" t="str">
        <f t="shared" si="5"/>
        <v/>
      </c>
      <c r="J24" s="318"/>
      <c r="K24" s="204"/>
      <c r="L24" s="255" t="str">
        <f t="shared" si="6"/>
        <v/>
      </c>
      <c r="M24" s="256" t="str">
        <f t="shared" si="7"/>
        <v/>
      </c>
      <c r="N24" s="379"/>
      <c r="O24" s="379"/>
      <c r="P24" s="379"/>
      <c r="Q24" s="380"/>
    </row>
    <row r="25" spans="1:19" ht="21.75" customHeight="1" x14ac:dyDescent="0.45">
      <c r="A25" s="52"/>
      <c r="B25" s="53"/>
      <c r="C25" s="270"/>
      <c r="D25" s="123"/>
      <c r="E25" s="226"/>
      <c r="F25" s="255" t="str">
        <f t="shared" si="4"/>
        <v/>
      </c>
      <c r="G25" s="316"/>
      <c r="H25" s="203"/>
      <c r="I25" s="255" t="str">
        <f t="shared" si="5"/>
        <v/>
      </c>
      <c r="J25" s="316"/>
      <c r="K25" s="204"/>
      <c r="L25" s="255" t="str">
        <f t="shared" si="6"/>
        <v/>
      </c>
      <c r="M25" s="256" t="str">
        <f t="shared" si="7"/>
        <v/>
      </c>
      <c r="N25" s="379"/>
      <c r="O25" s="379"/>
      <c r="P25" s="379"/>
      <c r="Q25" s="380"/>
    </row>
    <row r="26" spans="1:19" ht="21.75" customHeight="1" x14ac:dyDescent="0.45">
      <c r="A26" s="52"/>
      <c r="B26" s="56"/>
      <c r="C26" s="271"/>
      <c r="D26" s="124"/>
      <c r="E26" s="227"/>
      <c r="F26" s="258" t="str">
        <f t="shared" si="4"/>
        <v/>
      </c>
      <c r="G26" s="317"/>
      <c r="H26" s="151"/>
      <c r="I26" s="258" t="str">
        <f t="shared" si="5"/>
        <v/>
      </c>
      <c r="J26" s="317"/>
      <c r="K26" s="54"/>
      <c r="L26" s="258" t="str">
        <f t="shared" si="6"/>
        <v/>
      </c>
      <c r="M26" s="161" t="str">
        <f t="shared" si="7"/>
        <v/>
      </c>
      <c r="N26" s="389"/>
      <c r="O26" s="389"/>
      <c r="P26" s="389"/>
      <c r="Q26" s="390"/>
    </row>
    <row r="27" spans="1:19" ht="21.75" customHeight="1" x14ac:dyDescent="0.45">
      <c r="A27" s="57"/>
      <c r="B27" s="166" t="s">
        <v>31</v>
      </c>
      <c r="C27" s="272">
        <f>SUM(C13:C26)</f>
        <v>0</v>
      </c>
      <c r="D27" s="382"/>
      <c r="E27" s="383"/>
      <c r="F27" s="383"/>
      <c r="G27" s="383"/>
      <c r="H27" s="383"/>
      <c r="I27" s="383"/>
      <c r="J27" s="383"/>
      <c r="K27" s="383"/>
      <c r="L27" s="383"/>
      <c r="M27" s="383"/>
      <c r="N27" s="383"/>
      <c r="O27" s="383"/>
      <c r="P27" s="383"/>
      <c r="Q27" s="384"/>
    </row>
    <row r="28" spans="1:19" ht="22.2" x14ac:dyDescent="0.45">
      <c r="A28" s="72"/>
      <c r="B28" s="396" t="s">
        <v>60</v>
      </c>
      <c r="C28" s="397"/>
      <c r="D28" s="397"/>
      <c r="E28" s="397"/>
      <c r="F28" s="397"/>
      <c r="G28" s="397"/>
      <c r="H28" s="397"/>
      <c r="I28" s="397"/>
      <c r="J28" s="397"/>
      <c r="K28" s="397"/>
      <c r="L28" s="397"/>
      <c r="M28" s="397"/>
      <c r="N28" s="397"/>
      <c r="O28" s="397"/>
      <c r="P28" s="397"/>
      <c r="Q28" s="398"/>
    </row>
    <row r="29" spans="1:19" ht="21.75" customHeight="1" x14ac:dyDescent="0.45">
      <c r="A29" s="52"/>
      <c r="B29" s="195"/>
      <c r="C29" s="259" t="str">
        <f>IF(SUM(M29:M31)=0,"",SUM(M29:M31))</f>
        <v/>
      </c>
      <c r="D29" s="296"/>
      <c r="E29" s="228"/>
      <c r="F29" s="257" t="str">
        <f t="shared" ref="F29" si="8">IF(E29="","","X")</f>
        <v/>
      </c>
      <c r="G29" s="311"/>
      <c r="H29" s="197"/>
      <c r="I29" s="257" t="str">
        <f t="shared" ref="I29:I31" si="9">IF(G29="","","X")</f>
        <v/>
      </c>
      <c r="J29" s="314"/>
      <c r="K29" s="235"/>
      <c r="L29" s="257" t="str">
        <f t="shared" ref="L29:L31" si="10">IF(J29="","","=")</f>
        <v/>
      </c>
      <c r="M29" s="262" t="str">
        <f t="shared" ref="M29:M31" si="11">IF(E29*IF(G29="",1,G29)*IF(J29="",1,J29)=0,"",ROUNDDOWN(E29*IF(G29="",1,G29)*IF(J29="",1,J29),0))</f>
        <v/>
      </c>
      <c r="N29" s="418"/>
      <c r="O29" s="418"/>
      <c r="P29" s="418"/>
      <c r="Q29" s="419"/>
    </row>
    <row r="30" spans="1:19" ht="21.75" customHeight="1" x14ac:dyDescent="0.45">
      <c r="A30" s="52"/>
      <c r="B30" s="53"/>
      <c r="C30" s="254"/>
      <c r="D30" s="297"/>
      <c r="E30" s="229"/>
      <c r="F30" s="255" t="str">
        <f t="shared" ref="F30:F31" si="12">IF(E30="","","X")</f>
        <v/>
      </c>
      <c r="G30" s="312"/>
      <c r="H30" s="197"/>
      <c r="I30" s="255" t="str">
        <f t="shared" si="9"/>
        <v/>
      </c>
      <c r="J30" s="312"/>
      <c r="K30" s="197"/>
      <c r="L30" s="255" t="str">
        <f t="shared" si="10"/>
        <v/>
      </c>
      <c r="M30" s="256" t="str">
        <f t="shared" si="11"/>
        <v/>
      </c>
      <c r="N30" s="385"/>
      <c r="O30" s="385"/>
      <c r="P30" s="385"/>
      <c r="Q30" s="386"/>
    </row>
    <row r="31" spans="1:19" ht="21.6" customHeight="1" x14ac:dyDescent="0.45">
      <c r="A31" s="52"/>
      <c r="B31" s="56"/>
      <c r="C31" s="260"/>
      <c r="D31" s="298"/>
      <c r="E31" s="230"/>
      <c r="F31" s="258" t="str">
        <f t="shared" si="12"/>
        <v/>
      </c>
      <c r="G31" s="313"/>
      <c r="H31" s="207"/>
      <c r="I31" s="258" t="str">
        <f t="shared" si="9"/>
        <v/>
      </c>
      <c r="J31" s="313"/>
      <c r="K31" s="207"/>
      <c r="L31" s="258" t="str">
        <f t="shared" si="10"/>
        <v/>
      </c>
      <c r="M31" s="161" t="str">
        <f t="shared" si="11"/>
        <v/>
      </c>
      <c r="N31" s="387"/>
      <c r="O31" s="387"/>
      <c r="P31" s="387"/>
      <c r="Q31" s="388"/>
    </row>
    <row r="32" spans="1:19" ht="21.75" customHeight="1" x14ac:dyDescent="0.45">
      <c r="A32" s="52"/>
      <c r="B32" s="293" t="s">
        <v>70</v>
      </c>
      <c r="C32" s="74"/>
      <c r="D32" s="128"/>
      <c r="E32" s="74"/>
      <c r="F32" s="75"/>
      <c r="G32" s="117"/>
      <c r="H32" s="75"/>
      <c r="I32" s="75"/>
      <c r="J32" s="76"/>
      <c r="K32" s="75"/>
      <c r="L32" s="75"/>
      <c r="M32" s="74"/>
      <c r="N32" s="77"/>
      <c r="O32" s="77"/>
      <c r="P32" s="77"/>
      <c r="Q32" s="78"/>
    </row>
    <row r="33" spans="1:17" ht="21.75" customHeight="1" x14ac:dyDescent="0.45">
      <c r="A33" s="52"/>
      <c r="B33" s="213"/>
      <c r="C33" s="269" t="str">
        <f>IF(SUM(M33:M35)=0,"",SUM(M33:M35))</f>
        <v/>
      </c>
      <c r="D33" s="299"/>
      <c r="E33" s="225"/>
      <c r="F33" s="257" t="str">
        <f>IF(E33="","","X")</f>
        <v/>
      </c>
      <c r="G33" s="315"/>
      <c r="H33" s="201"/>
      <c r="I33" s="257" t="str">
        <f>IF(G33="","","X")</f>
        <v/>
      </c>
      <c r="J33" s="315"/>
      <c r="K33" s="201"/>
      <c r="L33" s="257" t="str">
        <f>IF(J33="","","=")</f>
        <v/>
      </c>
      <c r="M33" s="262" t="str">
        <f t="shared" ref="M33:M41" si="13">IF(E33*IF(G33="",1,G33)*IF(J33="",1,J33)=0,"",ROUNDDOWN(E33*IF(G33="",1,G33)*IF(J33="",1,J33),0))</f>
        <v/>
      </c>
      <c r="N33" s="394"/>
      <c r="O33" s="394"/>
      <c r="P33" s="394"/>
      <c r="Q33" s="395"/>
    </row>
    <row r="34" spans="1:17" ht="21.75" customHeight="1" x14ac:dyDescent="0.45">
      <c r="A34" s="52"/>
      <c r="B34" s="53"/>
      <c r="C34" s="270"/>
      <c r="D34" s="211"/>
      <c r="E34" s="226"/>
      <c r="F34" s="255" t="str">
        <f t="shared" ref="F34:F41" si="14">IF(E34="","","X")</f>
        <v/>
      </c>
      <c r="G34" s="318"/>
      <c r="H34" s="203"/>
      <c r="I34" s="255" t="str">
        <f t="shared" ref="I34:I41" si="15">IF(G34="","","X")</f>
        <v/>
      </c>
      <c r="J34" s="318"/>
      <c r="K34" s="203"/>
      <c r="L34" s="255" t="str">
        <f t="shared" ref="L34:L41" si="16">IF(J34="","","=")</f>
        <v/>
      </c>
      <c r="M34" s="256" t="str">
        <f t="shared" si="13"/>
        <v/>
      </c>
      <c r="N34" s="379"/>
      <c r="O34" s="379"/>
      <c r="P34" s="379"/>
      <c r="Q34" s="380"/>
    </row>
    <row r="35" spans="1:17" ht="21.75" customHeight="1" x14ac:dyDescent="0.45">
      <c r="A35" s="52"/>
      <c r="B35" s="56"/>
      <c r="C35" s="270"/>
      <c r="D35" s="211"/>
      <c r="E35" s="227"/>
      <c r="F35" s="258" t="str">
        <f t="shared" si="14"/>
        <v/>
      </c>
      <c r="G35" s="319"/>
      <c r="H35" s="151"/>
      <c r="I35" s="258" t="str">
        <f t="shared" si="15"/>
        <v/>
      </c>
      <c r="J35" s="319"/>
      <c r="K35" s="151"/>
      <c r="L35" s="258" t="str">
        <f t="shared" si="16"/>
        <v/>
      </c>
      <c r="M35" s="161" t="str">
        <f t="shared" si="13"/>
        <v/>
      </c>
      <c r="N35" s="389"/>
      <c r="O35" s="389"/>
      <c r="P35" s="389"/>
      <c r="Q35" s="390"/>
    </row>
    <row r="36" spans="1:17" ht="21.75" customHeight="1" x14ac:dyDescent="0.45">
      <c r="A36" s="52"/>
      <c r="B36" s="213"/>
      <c r="C36" s="269" t="str">
        <f>IF(SUM(M36:M38)=0,"",SUM(M36:M38))</f>
        <v/>
      </c>
      <c r="D36" s="210"/>
      <c r="E36" s="225"/>
      <c r="F36" s="255" t="str">
        <f t="shared" si="14"/>
        <v/>
      </c>
      <c r="G36" s="318"/>
      <c r="H36" s="203"/>
      <c r="I36" s="255" t="str">
        <f t="shared" si="15"/>
        <v/>
      </c>
      <c r="J36" s="318"/>
      <c r="K36" s="203"/>
      <c r="L36" s="255" t="str">
        <f t="shared" si="16"/>
        <v/>
      </c>
      <c r="M36" s="256" t="str">
        <f t="shared" si="13"/>
        <v/>
      </c>
      <c r="N36" s="379"/>
      <c r="O36" s="379"/>
      <c r="P36" s="379"/>
      <c r="Q36" s="380"/>
    </row>
    <row r="37" spans="1:17" ht="21.75" customHeight="1" x14ac:dyDescent="0.45">
      <c r="A37" s="52"/>
      <c r="B37" s="53"/>
      <c r="C37" s="270"/>
      <c r="D37" s="211"/>
      <c r="E37" s="226"/>
      <c r="F37" s="255" t="str">
        <f t="shared" si="14"/>
        <v/>
      </c>
      <c r="G37" s="318"/>
      <c r="H37" s="203"/>
      <c r="I37" s="255" t="str">
        <f t="shared" si="15"/>
        <v/>
      </c>
      <c r="J37" s="318"/>
      <c r="K37" s="203"/>
      <c r="L37" s="255" t="str">
        <f t="shared" si="16"/>
        <v/>
      </c>
      <c r="M37" s="256" t="str">
        <f t="shared" si="13"/>
        <v/>
      </c>
      <c r="N37" s="379"/>
      <c r="O37" s="379"/>
      <c r="P37" s="379"/>
      <c r="Q37" s="380"/>
    </row>
    <row r="38" spans="1:17" ht="21.75" customHeight="1" x14ac:dyDescent="0.45">
      <c r="A38" s="52"/>
      <c r="B38" s="56"/>
      <c r="C38" s="271"/>
      <c r="D38" s="212"/>
      <c r="E38" s="227"/>
      <c r="F38" s="258" t="str">
        <f t="shared" si="14"/>
        <v/>
      </c>
      <c r="G38" s="317"/>
      <c r="H38" s="151"/>
      <c r="I38" s="258" t="str">
        <f t="shared" si="15"/>
        <v/>
      </c>
      <c r="J38" s="317"/>
      <c r="K38" s="151"/>
      <c r="L38" s="258" t="str">
        <f t="shared" si="16"/>
        <v/>
      </c>
      <c r="M38" s="161" t="str">
        <f t="shared" si="13"/>
        <v/>
      </c>
      <c r="N38" s="389"/>
      <c r="O38" s="389"/>
      <c r="P38" s="389"/>
      <c r="Q38" s="390"/>
    </row>
    <row r="39" spans="1:17" ht="21.75" customHeight="1" x14ac:dyDescent="0.45">
      <c r="A39" s="52"/>
      <c r="B39" s="213"/>
      <c r="C39" s="270" t="str">
        <f>IF(SUM(M39:M41)=0,"",SUM(M39:M41))</f>
        <v/>
      </c>
      <c r="D39" s="123"/>
      <c r="E39" s="225"/>
      <c r="F39" s="255" t="str">
        <f t="shared" si="14"/>
        <v/>
      </c>
      <c r="G39" s="316"/>
      <c r="H39" s="203"/>
      <c r="I39" s="255" t="str">
        <f t="shared" si="15"/>
        <v/>
      </c>
      <c r="J39" s="316"/>
      <c r="K39" s="203"/>
      <c r="L39" s="255" t="str">
        <f t="shared" si="16"/>
        <v/>
      </c>
      <c r="M39" s="256" t="str">
        <f t="shared" si="13"/>
        <v/>
      </c>
      <c r="N39" s="379"/>
      <c r="O39" s="379"/>
      <c r="P39" s="379"/>
      <c r="Q39" s="380"/>
    </row>
    <row r="40" spans="1:17" ht="21.75" customHeight="1" x14ac:dyDescent="0.45">
      <c r="A40" s="52"/>
      <c r="B40" s="53"/>
      <c r="C40" s="270"/>
      <c r="D40" s="123"/>
      <c r="E40" s="226"/>
      <c r="F40" s="255" t="str">
        <f t="shared" si="14"/>
        <v/>
      </c>
      <c r="G40" s="316"/>
      <c r="H40" s="203"/>
      <c r="I40" s="255" t="str">
        <f t="shared" si="15"/>
        <v/>
      </c>
      <c r="J40" s="316"/>
      <c r="K40" s="203"/>
      <c r="L40" s="255" t="str">
        <f t="shared" si="16"/>
        <v/>
      </c>
      <c r="M40" s="256" t="str">
        <f t="shared" si="13"/>
        <v/>
      </c>
      <c r="N40" s="379"/>
      <c r="O40" s="379"/>
      <c r="P40" s="379"/>
      <c r="Q40" s="380"/>
    </row>
    <row r="41" spans="1:17" ht="21.75" customHeight="1" x14ac:dyDescent="0.45">
      <c r="A41" s="52"/>
      <c r="B41" s="56"/>
      <c r="C41" s="271"/>
      <c r="D41" s="124"/>
      <c r="E41" s="227"/>
      <c r="F41" s="258" t="str">
        <f t="shared" si="14"/>
        <v/>
      </c>
      <c r="G41" s="317"/>
      <c r="H41" s="151"/>
      <c r="I41" s="258" t="str">
        <f t="shared" si="15"/>
        <v/>
      </c>
      <c r="J41" s="317"/>
      <c r="K41" s="151"/>
      <c r="L41" s="258" t="str">
        <f t="shared" si="16"/>
        <v/>
      </c>
      <c r="M41" s="161" t="str">
        <f t="shared" si="13"/>
        <v/>
      </c>
      <c r="N41" s="389"/>
      <c r="O41" s="389"/>
      <c r="P41" s="389"/>
      <c r="Q41" s="390"/>
    </row>
    <row r="42" spans="1:17" ht="21.75" customHeight="1" x14ac:dyDescent="0.45">
      <c r="A42" s="57"/>
      <c r="B42" s="166" t="s">
        <v>32</v>
      </c>
      <c r="C42" s="272">
        <f>SUM(C28:C41)</f>
        <v>0</v>
      </c>
      <c r="D42" s="382"/>
      <c r="E42" s="383"/>
      <c r="F42" s="383"/>
      <c r="G42" s="383"/>
      <c r="H42" s="383"/>
      <c r="I42" s="383"/>
      <c r="J42" s="383"/>
      <c r="K42" s="383"/>
      <c r="L42" s="383"/>
      <c r="M42" s="383"/>
      <c r="N42" s="383"/>
      <c r="O42" s="383"/>
      <c r="P42" s="383"/>
      <c r="Q42" s="384"/>
    </row>
    <row r="43" spans="1:17" ht="22.2" x14ac:dyDescent="0.45">
      <c r="A43" s="72"/>
      <c r="B43" s="396" t="s">
        <v>60</v>
      </c>
      <c r="C43" s="397"/>
      <c r="D43" s="397"/>
      <c r="E43" s="397"/>
      <c r="F43" s="397"/>
      <c r="G43" s="397"/>
      <c r="H43" s="397"/>
      <c r="I43" s="397"/>
      <c r="J43" s="397"/>
      <c r="K43" s="397"/>
      <c r="L43" s="397"/>
      <c r="M43" s="397"/>
      <c r="N43" s="397"/>
      <c r="O43" s="397"/>
      <c r="P43" s="397"/>
      <c r="Q43" s="398"/>
    </row>
    <row r="44" spans="1:17" ht="21.75" customHeight="1" x14ac:dyDescent="0.45">
      <c r="A44" s="52"/>
      <c r="B44" s="195"/>
      <c r="C44" s="259" t="str">
        <f>IF(SUM(M44:M46)=0,"",SUM(M44:M46))</f>
        <v/>
      </c>
      <c r="D44" s="296"/>
      <c r="E44" s="228"/>
      <c r="F44" s="257" t="str">
        <f t="shared" ref="F44" si="17">IF(E44="","","X")</f>
        <v/>
      </c>
      <c r="G44" s="311"/>
      <c r="H44" s="197"/>
      <c r="I44" s="257" t="str">
        <f t="shared" ref="I44" si="18">IF(G44="","","X")</f>
        <v/>
      </c>
      <c r="J44" s="314"/>
      <c r="K44" s="235"/>
      <c r="L44" s="257" t="str">
        <f t="shared" ref="L44:L46" si="19">IF(J44="","","=")</f>
        <v/>
      </c>
      <c r="M44" s="262" t="str">
        <f t="shared" ref="M44:M46" si="20">IF(E44*IF(G44="",1,G44)*IF(J44="",1,J44)=0,"",ROUNDDOWN(E44*IF(G44="",1,G44)*IF(J44="",1,J44),0))</f>
        <v/>
      </c>
      <c r="N44" s="418"/>
      <c r="O44" s="418"/>
      <c r="P44" s="418"/>
      <c r="Q44" s="419"/>
    </row>
    <row r="45" spans="1:17" ht="21.75" customHeight="1" x14ac:dyDescent="0.45">
      <c r="A45" s="52"/>
      <c r="B45" s="53"/>
      <c r="C45" s="254"/>
      <c r="D45" s="297"/>
      <c r="E45" s="229"/>
      <c r="F45" s="255" t="str">
        <f t="shared" ref="F45:F46" si="21">IF(E45="","","X")</f>
        <v/>
      </c>
      <c r="G45" s="312"/>
      <c r="H45" s="197"/>
      <c r="I45" s="255" t="str">
        <f t="shared" ref="I45:I46" si="22">IF(G45="","","X")</f>
        <v/>
      </c>
      <c r="J45" s="312"/>
      <c r="K45" s="197"/>
      <c r="L45" s="255" t="str">
        <f t="shared" si="19"/>
        <v/>
      </c>
      <c r="M45" s="256" t="str">
        <f t="shared" si="20"/>
        <v/>
      </c>
      <c r="N45" s="385"/>
      <c r="O45" s="385"/>
      <c r="P45" s="385"/>
      <c r="Q45" s="386"/>
    </row>
    <row r="46" spans="1:17" ht="21.75" customHeight="1" x14ac:dyDescent="0.45">
      <c r="A46" s="52"/>
      <c r="B46" s="56"/>
      <c r="C46" s="260"/>
      <c r="D46" s="298"/>
      <c r="E46" s="230"/>
      <c r="F46" s="258" t="str">
        <f t="shared" si="21"/>
        <v/>
      </c>
      <c r="G46" s="313"/>
      <c r="H46" s="207"/>
      <c r="I46" s="258" t="str">
        <f t="shared" si="22"/>
        <v/>
      </c>
      <c r="J46" s="313"/>
      <c r="K46" s="207"/>
      <c r="L46" s="258" t="str">
        <f t="shared" si="19"/>
        <v/>
      </c>
      <c r="M46" s="161" t="str">
        <f t="shared" si="20"/>
        <v/>
      </c>
      <c r="N46" s="387"/>
      <c r="O46" s="387"/>
      <c r="P46" s="387"/>
      <c r="Q46" s="388"/>
    </row>
    <row r="47" spans="1:17" ht="21.75" customHeight="1" x14ac:dyDescent="0.45">
      <c r="A47" s="52"/>
      <c r="B47" s="293" t="s">
        <v>70</v>
      </c>
      <c r="C47" s="74"/>
      <c r="D47" s="128"/>
      <c r="E47" s="74"/>
      <c r="F47" s="75"/>
      <c r="G47" s="117"/>
      <c r="H47" s="75"/>
      <c r="I47" s="75"/>
      <c r="J47" s="76"/>
      <c r="K47" s="75"/>
      <c r="L47" s="75"/>
      <c r="M47" s="74"/>
      <c r="N47" s="77"/>
      <c r="O47" s="77"/>
      <c r="P47" s="77"/>
      <c r="Q47" s="78"/>
    </row>
    <row r="48" spans="1:17" ht="21.75" customHeight="1" x14ac:dyDescent="0.45">
      <c r="A48" s="52"/>
      <c r="B48" s="213"/>
      <c r="C48" s="269" t="str">
        <f>IF(SUM(M48:M50)=0,"",SUM(M48:M50))</f>
        <v/>
      </c>
      <c r="D48" s="299"/>
      <c r="E48" s="225"/>
      <c r="F48" s="257" t="str">
        <f>IF(E48="","","X")</f>
        <v/>
      </c>
      <c r="G48" s="315"/>
      <c r="H48" s="201"/>
      <c r="I48" s="257" t="str">
        <f>IF(G48="","","X")</f>
        <v/>
      </c>
      <c r="J48" s="315"/>
      <c r="K48" s="201"/>
      <c r="L48" s="257" t="str">
        <f>IF(J48="","","=")</f>
        <v/>
      </c>
      <c r="M48" s="262" t="str">
        <f t="shared" ref="M48:M56" si="23">IF(E48*IF(G48="",1,G48)*IF(J48="",1,J48)=0,"",ROUNDDOWN(E48*IF(G48="",1,G48)*IF(J48="",1,J48),0))</f>
        <v/>
      </c>
      <c r="N48" s="394"/>
      <c r="O48" s="394"/>
      <c r="P48" s="394"/>
      <c r="Q48" s="395"/>
    </row>
    <row r="49" spans="1:17" ht="21.75" customHeight="1" x14ac:dyDescent="0.45">
      <c r="A49" s="52"/>
      <c r="B49" s="53"/>
      <c r="C49" s="270"/>
      <c r="D49" s="211"/>
      <c r="E49" s="226"/>
      <c r="F49" s="255" t="str">
        <f t="shared" ref="F49:F53" si="24">IF(E49="","","X")</f>
        <v/>
      </c>
      <c r="G49" s="318"/>
      <c r="H49" s="203"/>
      <c r="I49" s="255" t="str">
        <f t="shared" ref="I49:I53" si="25">IF(G49="","","X")</f>
        <v/>
      </c>
      <c r="J49" s="318"/>
      <c r="K49" s="203"/>
      <c r="L49" s="255" t="str">
        <f t="shared" ref="L49:L56" si="26">IF(J49="","","=")</f>
        <v/>
      </c>
      <c r="M49" s="256" t="str">
        <f t="shared" si="23"/>
        <v/>
      </c>
      <c r="N49" s="379"/>
      <c r="O49" s="379"/>
      <c r="P49" s="379"/>
      <c r="Q49" s="380"/>
    </row>
    <row r="50" spans="1:17" ht="21.75" customHeight="1" x14ac:dyDescent="0.45">
      <c r="A50" s="52"/>
      <c r="B50" s="56"/>
      <c r="C50" s="270"/>
      <c r="D50" s="211"/>
      <c r="E50" s="227"/>
      <c r="F50" s="258" t="str">
        <f t="shared" si="24"/>
        <v/>
      </c>
      <c r="G50" s="319"/>
      <c r="H50" s="151"/>
      <c r="I50" s="258" t="str">
        <f t="shared" si="25"/>
        <v/>
      </c>
      <c r="J50" s="319"/>
      <c r="K50" s="151"/>
      <c r="L50" s="258" t="str">
        <f t="shared" si="26"/>
        <v/>
      </c>
      <c r="M50" s="161" t="str">
        <f t="shared" si="23"/>
        <v/>
      </c>
      <c r="N50" s="389"/>
      <c r="O50" s="389"/>
      <c r="P50" s="389"/>
      <c r="Q50" s="390"/>
    </row>
    <row r="51" spans="1:17" ht="21.75" customHeight="1" x14ac:dyDescent="0.45">
      <c r="A51" s="52"/>
      <c r="B51" s="213"/>
      <c r="C51" s="269" t="str">
        <f>IF(SUM(M51:M53)=0,"",SUM(M51:M53))</f>
        <v/>
      </c>
      <c r="D51" s="210"/>
      <c r="E51" s="225"/>
      <c r="F51" s="255" t="str">
        <f t="shared" si="24"/>
        <v/>
      </c>
      <c r="G51" s="318"/>
      <c r="H51" s="203"/>
      <c r="I51" s="255" t="str">
        <f t="shared" si="25"/>
        <v/>
      </c>
      <c r="J51" s="318"/>
      <c r="K51" s="203"/>
      <c r="L51" s="255" t="str">
        <f t="shared" si="26"/>
        <v/>
      </c>
      <c r="M51" s="256" t="str">
        <f t="shared" si="23"/>
        <v/>
      </c>
      <c r="N51" s="379"/>
      <c r="O51" s="379"/>
      <c r="P51" s="379"/>
      <c r="Q51" s="380"/>
    </row>
    <row r="52" spans="1:17" ht="21.75" customHeight="1" x14ac:dyDescent="0.45">
      <c r="A52" s="52"/>
      <c r="B52" s="53"/>
      <c r="C52" s="270"/>
      <c r="D52" s="211"/>
      <c r="E52" s="226"/>
      <c r="F52" s="255" t="str">
        <f t="shared" si="24"/>
        <v/>
      </c>
      <c r="G52" s="318"/>
      <c r="H52" s="203"/>
      <c r="I52" s="255" t="str">
        <f t="shared" si="25"/>
        <v/>
      </c>
      <c r="J52" s="318"/>
      <c r="K52" s="203"/>
      <c r="L52" s="255" t="str">
        <f t="shared" si="26"/>
        <v/>
      </c>
      <c r="M52" s="256" t="str">
        <f t="shared" si="23"/>
        <v/>
      </c>
      <c r="N52" s="379"/>
      <c r="O52" s="379"/>
      <c r="P52" s="379"/>
      <c r="Q52" s="380"/>
    </row>
    <row r="53" spans="1:17" ht="21.75" customHeight="1" x14ac:dyDescent="0.45">
      <c r="A53" s="52"/>
      <c r="B53" s="56"/>
      <c r="C53" s="271"/>
      <c r="D53" s="212"/>
      <c r="E53" s="227"/>
      <c r="F53" s="258" t="str">
        <f t="shared" si="24"/>
        <v/>
      </c>
      <c r="G53" s="317"/>
      <c r="H53" s="151"/>
      <c r="I53" s="258" t="str">
        <f t="shared" si="25"/>
        <v/>
      </c>
      <c r="J53" s="317"/>
      <c r="K53" s="151"/>
      <c r="L53" s="258" t="str">
        <f t="shared" si="26"/>
        <v/>
      </c>
      <c r="M53" s="161" t="str">
        <f t="shared" si="23"/>
        <v/>
      </c>
      <c r="N53" s="389"/>
      <c r="O53" s="389"/>
      <c r="P53" s="389"/>
      <c r="Q53" s="390"/>
    </row>
    <row r="54" spans="1:17" ht="21.75" customHeight="1" x14ac:dyDescent="0.45">
      <c r="A54" s="52"/>
      <c r="B54" s="213"/>
      <c r="C54" s="270" t="str">
        <f>IF(SUM(M54:M56)=0,"",SUM(M54:M56))</f>
        <v/>
      </c>
      <c r="D54" s="123"/>
      <c r="E54" s="225"/>
      <c r="F54" s="255" t="str">
        <f t="shared" ref="F54:F56" si="27">IF(E54="","","X")</f>
        <v/>
      </c>
      <c r="G54" s="316"/>
      <c r="H54" s="203"/>
      <c r="I54" s="255" t="str">
        <f t="shared" ref="I54:I56" si="28">IF(G54="","","X")</f>
        <v/>
      </c>
      <c r="J54" s="316"/>
      <c r="K54" s="203"/>
      <c r="L54" s="255" t="str">
        <f t="shared" si="26"/>
        <v/>
      </c>
      <c r="M54" s="256" t="str">
        <f t="shared" si="23"/>
        <v/>
      </c>
      <c r="N54" s="379"/>
      <c r="O54" s="379"/>
      <c r="P54" s="379"/>
      <c r="Q54" s="380"/>
    </row>
    <row r="55" spans="1:17" ht="21.75" customHeight="1" x14ac:dyDescent="0.45">
      <c r="A55" s="52"/>
      <c r="B55" s="53"/>
      <c r="C55" s="270"/>
      <c r="D55" s="123"/>
      <c r="E55" s="226"/>
      <c r="F55" s="255" t="str">
        <f t="shared" si="27"/>
        <v/>
      </c>
      <c r="G55" s="316"/>
      <c r="H55" s="203"/>
      <c r="I55" s="255" t="str">
        <f t="shared" si="28"/>
        <v/>
      </c>
      <c r="J55" s="316"/>
      <c r="K55" s="203"/>
      <c r="L55" s="255" t="str">
        <f t="shared" si="26"/>
        <v/>
      </c>
      <c r="M55" s="256" t="str">
        <f t="shared" si="23"/>
        <v/>
      </c>
      <c r="N55" s="379"/>
      <c r="O55" s="379"/>
      <c r="P55" s="379"/>
      <c r="Q55" s="380"/>
    </row>
    <row r="56" spans="1:17" ht="21.75" customHeight="1" x14ac:dyDescent="0.45">
      <c r="A56" s="52"/>
      <c r="B56" s="56"/>
      <c r="C56" s="271"/>
      <c r="D56" s="124"/>
      <c r="E56" s="227"/>
      <c r="F56" s="258" t="str">
        <f t="shared" si="27"/>
        <v/>
      </c>
      <c r="G56" s="317"/>
      <c r="H56" s="151"/>
      <c r="I56" s="258" t="str">
        <f t="shared" si="28"/>
        <v/>
      </c>
      <c r="J56" s="317"/>
      <c r="K56" s="151"/>
      <c r="L56" s="258" t="str">
        <f t="shared" si="26"/>
        <v/>
      </c>
      <c r="M56" s="161" t="str">
        <f t="shared" si="23"/>
        <v/>
      </c>
      <c r="N56" s="389"/>
      <c r="O56" s="389"/>
      <c r="P56" s="389"/>
      <c r="Q56" s="390"/>
    </row>
    <row r="57" spans="1:17" ht="21.75" customHeight="1" x14ac:dyDescent="0.45">
      <c r="A57" s="57"/>
      <c r="B57" s="166" t="s">
        <v>33</v>
      </c>
      <c r="C57" s="162">
        <f>SUM(C43:C56)</f>
        <v>0</v>
      </c>
      <c r="D57" s="382"/>
      <c r="E57" s="383"/>
      <c r="F57" s="383"/>
      <c r="G57" s="383"/>
      <c r="H57" s="383"/>
      <c r="I57" s="383"/>
      <c r="J57" s="383"/>
      <c r="K57" s="383"/>
      <c r="L57" s="383"/>
      <c r="M57" s="383"/>
      <c r="N57" s="383"/>
      <c r="O57" s="383"/>
      <c r="P57" s="383"/>
      <c r="Q57" s="384"/>
    </row>
    <row r="58" spans="1:17" ht="22.2" x14ac:dyDescent="0.45">
      <c r="A58" s="72"/>
      <c r="B58" s="396" t="s">
        <v>60</v>
      </c>
      <c r="C58" s="397"/>
      <c r="D58" s="397"/>
      <c r="E58" s="397"/>
      <c r="F58" s="397"/>
      <c r="G58" s="397"/>
      <c r="H58" s="397"/>
      <c r="I58" s="397"/>
      <c r="J58" s="397"/>
      <c r="K58" s="397"/>
      <c r="L58" s="397"/>
      <c r="M58" s="397"/>
      <c r="N58" s="397"/>
      <c r="O58" s="397"/>
      <c r="P58" s="397"/>
      <c r="Q58" s="398"/>
    </row>
    <row r="59" spans="1:17" ht="21.75" customHeight="1" x14ac:dyDescent="0.45">
      <c r="A59" s="52"/>
      <c r="B59" s="195"/>
      <c r="C59" s="259" t="str">
        <f>IF(SUM(M59:M61)=0,"",SUM(M59:M61))</f>
        <v/>
      </c>
      <c r="D59" s="296"/>
      <c r="E59" s="228"/>
      <c r="F59" s="257" t="str">
        <f t="shared" ref="F59" si="29">IF(E59="","","X")</f>
        <v/>
      </c>
      <c r="G59" s="311"/>
      <c r="H59" s="198"/>
      <c r="I59" s="257" t="str">
        <f t="shared" ref="I59" si="30">IF(G59="","","X")</f>
        <v/>
      </c>
      <c r="J59" s="314"/>
      <c r="K59" s="234"/>
      <c r="L59" s="257" t="str">
        <f t="shared" ref="L59:L61" si="31">IF(J59="","","=")</f>
        <v/>
      </c>
      <c r="M59" s="262" t="str">
        <f t="shared" ref="M59:M61" si="32">IF(E59*IF(G59="",1,G59)*IF(J59="",1,J59)=0,"",ROUNDDOWN(E59*IF(G59="",1,G59)*IF(J59="",1,J59),0))</f>
        <v/>
      </c>
      <c r="N59" s="418"/>
      <c r="O59" s="418"/>
      <c r="P59" s="418"/>
      <c r="Q59" s="419"/>
    </row>
    <row r="60" spans="1:17" ht="21.75" customHeight="1" x14ac:dyDescent="0.45">
      <c r="A60" s="52"/>
      <c r="B60" s="53"/>
      <c r="C60" s="254"/>
      <c r="D60" s="297"/>
      <c r="E60" s="229"/>
      <c r="F60" s="255" t="str">
        <f t="shared" ref="F60:F61" si="33">IF(E60="","","X")</f>
        <v/>
      </c>
      <c r="G60" s="312"/>
      <c r="H60" s="198"/>
      <c r="I60" s="255" t="str">
        <f t="shared" ref="I60:I61" si="34">IF(G60="","","X")</f>
        <v/>
      </c>
      <c r="J60" s="312"/>
      <c r="K60" s="198"/>
      <c r="L60" s="255" t="str">
        <f t="shared" si="31"/>
        <v/>
      </c>
      <c r="M60" s="256" t="str">
        <f t="shared" si="32"/>
        <v/>
      </c>
      <c r="N60" s="385"/>
      <c r="O60" s="385"/>
      <c r="P60" s="385"/>
      <c r="Q60" s="386"/>
    </row>
    <row r="61" spans="1:17" ht="21.75" customHeight="1" x14ac:dyDescent="0.45">
      <c r="A61" s="52"/>
      <c r="B61" s="56"/>
      <c r="C61" s="260"/>
      <c r="D61" s="298"/>
      <c r="E61" s="230"/>
      <c r="F61" s="258" t="str">
        <f t="shared" si="33"/>
        <v/>
      </c>
      <c r="G61" s="313"/>
      <c r="H61" s="208"/>
      <c r="I61" s="258" t="str">
        <f t="shared" si="34"/>
        <v/>
      </c>
      <c r="J61" s="313"/>
      <c r="K61" s="208"/>
      <c r="L61" s="258" t="str">
        <f t="shared" si="31"/>
        <v/>
      </c>
      <c r="M61" s="161" t="str">
        <f t="shared" si="32"/>
        <v/>
      </c>
      <c r="N61" s="387"/>
      <c r="O61" s="387"/>
      <c r="P61" s="387"/>
      <c r="Q61" s="388"/>
    </row>
    <row r="62" spans="1:17" ht="21.75" customHeight="1" x14ac:dyDescent="0.45">
      <c r="A62" s="52"/>
      <c r="B62" s="293" t="s">
        <v>70</v>
      </c>
      <c r="C62" s="74"/>
      <c r="D62" s="128"/>
      <c r="E62" s="160"/>
      <c r="F62" s="160"/>
      <c r="G62" s="160"/>
      <c r="H62" s="160"/>
      <c r="I62" s="160"/>
      <c r="J62" s="160"/>
      <c r="K62" s="160"/>
      <c r="L62" s="160"/>
      <c r="M62" s="160"/>
      <c r="N62" s="77"/>
      <c r="O62" s="77"/>
      <c r="P62" s="77"/>
      <c r="Q62" s="78"/>
    </row>
    <row r="63" spans="1:17" ht="21.75" customHeight="1" x14ac:dyDescent="0.45">
      <c r="A63" s="52"/>
      <c r="B63" s="213"/>
      <c r="C63" s="269" t="str">
        <f>IF(SUM(M63:M65)=0,"",SUM(M63:M65))</f>
        <v/>
      </c>
      <c r="D63" s="299"/>
      <c r="E63" s="225"/>
      <c r="F63" s="257" t="str">
        <f>IF(E63="","","X")</f>
        <v/>
      </c>
      <c r="G63" s="315"/>
      <c r="H63" s="202"/>
      <c r="I63" s="257" t="str">
        <f>IF(G63="","","X")</f>
        <v/>
      </c>
      <c r="J63" s="315"/>
      <c r="K63" s="202"/>
      <c r="L63" s="257" t="str">
        <f>IF(J63="","","=")</f>
        <v/>
      </c>
      <c r="M63" s="262" t="str">
        <f t="shared" ref="M63:M71" si="35">IF(E63*IF(G63="",1,G63)*IF(J63="",1,J63)=0,"",ROUNDDOWN(E63*IF(G63="",1,G63)*IF(J63="",1,J63),0))</f>
        <v/>
      </c>
      <c r="N63" s="394"/>
      <c r="O63" s="394"/>
      <c r="P63" s="394"/>
      <c r="Q63" s="395"/>
    </row>
    <row r="64" spans="1:17" ht="21.75" customHeight="1" x14ac:dyDescent="0.45">
      <c r="A64" s="52"/>
      <c r="B64" s="53"/>
      <c r="C64" s="270"/>
      <c r="D64" s="211"/>
      <c r="E64" s="226"/>
      <c r="F64" s="255" t="str">
        <f t="shared" ref="F64:F68" si="36">IF(E64="","","X")</f>
        <v/>
      </c>
      <c r="G64" s="318"/>
      <c r="H64" s="204"/>
      <c r="I64" s="255" t="str">
        <f t="shared" ref="I64:I68" si="37">IF(G64="","","X")</f>
        <v/>
      </c>
      <c r="J64" s="318"/>
      <c r="K64" s="204"/>
      <c r="L64" s="255" t="str">
        <f t="shared" ref="L64:L71" si="38">IF(J64="","","=")</f>
        <v/>
      </c>
      <c r="M64" s="256" t="str">
        <f t="shared" si="35"/>
        <v/>
      </c>
      <c r="N64" s="379"/>
      <c r="O64" s="379"/>
      <c r="P64" s="379"/>
      <c r="Q64" s="380"/>
    </row>
    <row r="65" spans="1:17" ht="21.75" customHeight="1" x14ac:dyDescent="0.45">
      <c r="A65" s="52"/>
      <c r="B65" s="56"/>
      <c r="C65" s="270"/>
      <c r="D65" s="211"/>
      <c r="E65" s="227"/>
      <c r="F65" s="258" t="str">
        <f t="shared" si="36"/>
        <v/>
      </c>
      <c r="G65" s="319"/>
      <c r="H65" s="54"/>
      <c r="I65" s="258" t="str">
        <f t="shared" si="37"/>
        <v/>
      </c>
      <c r="J65" s="319"/>
      <c r="K65" s="54"/>
      <c r="L65" s="258" t="str">
        <f t="shared" si="38"/>
        <v/>
      </c>
      <c r="M65" s="161" t="str">
        <f t="shared" si="35"/>
        <v/>
      </c>
      <c r="N65" s="389"/>
      <c r="O65" s="389"/>
      <c r="P65" s="389"/>
      <c r="Q65" s="390"/>
    </row>
    <row r="66" spans="1:17" ht="21.75" customHeight="1" x14ac:dyDescent="0.45">
      <c r="A66" s="52"/>
      <c r="B66" s="213"/>
      <c r="C66" s="269" t="str">
        <f>IF(SUM(M66:M68)=0,"",SUM(M66:M68))</f>
        <v/>
      </c>
      <c r="D66" s="210"/>
      <c r="E66" s="225"/>
      <c r="F66" s="255" t="str">
        <f t="shared" si="36"/>
        <v/>
      </c>
      <c r="G66" s="318"/>
      <c r="H66" s="204"/>
      <c r="I66" s="255" t="str">
        <f t="shared" si="37"/>
        <v/>
      </c>
      <c r="J66" s="318"/>
      <c r="K66" s="204"/>
      <c r="L66" s="255" t="str">
        <f t="shared" si="38"/>
        <v/>
      </c>
      <c r="M66" s="256" t="str">
        <f t="shared" si="35"/>
        <v/>
      </c>
      <c r="N66" s="379"/>
      <c r="O66" s="379"/>
      <c r="P66" s="379"/>
      <c r="Q66" s="380"/>
    </row>
    <row r="67" spans="1:17" ht="21.75" customHeight="1" x14ac:dyDescent="0.45">
      <c r="A67" s="52"/>
      <c r="B67" s="53"/>
      <c r="C67" s="270"/>
      <c r="D67" s="211"/>
      <c r="E67" s="226"/>
      <c r="F67" s="255" t="str">
        <f t="shared" si="36"/>
        <v/>
      </c>
      <c r="G67" s="318"/>
      <c r="H67" s="204"/>
      <c r="I67" s="255" t="str">
        <f t="shared" si="37"/>
        <v/>
      </c>
      <c r="J67" s="318"/>
      <c r="K67" s="204"/>
      <c r="L67" s="255" t="str">
        <f t="shared" si="38"/>
        <v/>
      </c>
      <c r="M67" s="256" t="str">
        <f t="shared" si="35"/>
        <v/>
      </c>
      <c r="N67" s="379"/>
      <c r="O67" s="379"/>
      <c r="P67" s="379"/>
      <c r="Q67" s="380"/>
    </row>
    <row r="68" spans="1:17" ht="21.75" customHeight="1" x14ac:dyDescent="0.45">
      <c r="A68" s="52"/>
      <c r="B68" s="56"/>
      <c r="C68" s="271"/>
      <c r="D68" s="212"/>
      <c r="E68" s="227"/>
      <c r="F68" s="258" t="str">
        <f t="shared" si="36"/>
        <v/>
      </c>
      <c r="G68" s="317"/>
      <c r="H68" s="54"/>
      <c r="I68" s="258" t="str">
        <f t="shared" si="37"/>
        <v/>
      </c>
      <c r="J68" s="317"/>
      <c r="K68" s="54"/>
      <c r="L68" s="258" t="str">
        <f t="shared" si="38"/>
        <v/>
      </c>
      <c r="M68" s="161" t="str">
        <f t="shared" si="35"/>
        <v/>
      </c>
      <c r="N68" s="389"/>
      <c r="O68" s="389"/>
      <c r="P68" s="389"/>
      <c r="Q68" s="390"/>
    </row>
    <row r="69" spans="1:17" ht="21.75" customHeight="1" x14ac:dyDescent="0.45">
      <c r="A69" s="52"/>
      <c r="B69" s="213"/>
      <c r="C69" s="270" t="str">
        <f>IF(SUM(M69:M71)=0,"",SUM(M69:M71))</f>
        <v/>
      </c>
      <c r="D69" s="123"/>
      <c r="E69" s="225"/>
      <c r="F69" s="255" t="str">
        <f t="shared" ref="F69:F71" si="39">IF(E69="","","X")</f>
        <v/>
      </c>
      <c r="G69" s="316"/>
      <c r="H69" s="204"/>
      <c r="I69" s="255" t="str">
        <f t="shared" ref="I69:I71" si="40">IF(G69="","","X")</f>
        <v/>
      </c>
      <c r="J69" s="316"/>
      <c r="K69" s="204"/>
      <c r="L69" s="255" t="str">
        <f t="shared" si="38"/>
        <v/>
      </c>
      <c r="M69" s="256" t="str">
        <f t="shared" si="35"/>
        <v/>
      </c>
      <c r="N69" s="379"/>
      <c r="O69" s="379"/>
      <c r="P69" s="379"/>
      <c r="Q69" s="380"/>
    </row>
    <row r="70" spans="1:17" ht="21.75" customHeight="1" x14ac:dyDescent="0.45">
      <c r="A70" s="52"/>
      <c r="B70" s="53"/>
      <c r="C70" s="270"/>
      <c r="D70" s="123"/>
      <c r="E70" s="226"/>
      <c r="F70" s="255" t="str">
        <f t="shared" si="39"/>
        <v/>
      </c>
      <c r="G70" s="316"/>
      <c r="H70" s="204"/>
      <c r="I70" s="255" t="str">
        <f t="shared" si="40"/>
        <v/>
      </c>
      <c r="J70" s="316"/>
      <c r="K70" s="204"/>
      <c r="L70" s="255" t="str">
        <f t="shared" si="38"/>
        <v/>
      </c>
      <c r="M70" s="256" t="str">
        <f t="shared" si="35"/>
        <v/>
      </c>
      <c r="N70" s="379"/>
      <c r="O70" s="379"/>
      <c r="P70" s="379"/>
      <c r="Q70" s="380"/>
    </row>
    <row r="71" spans="1:17" ht="21.75" customHeight="1" x14ac:dyDescent="0.45">
      <c r="A71" s="52"/>
      <c r="B71" s="56"/>
      <c r="C71" s="271"/>
      <c r="D71" s="124"/>
      <c r="E71" s="227"/>
      <c r="F71" s="258" t="str">
        <f t="shared" si="39"/>
        <v/>
      </c>
      <c r="G71" s="317"/>
      <c r="H71" s="54"/>
      <c r="I71" s="258" t="str">
        <f t="shared" si="40"/>
        <v/>
      </c>
      <c r="J71" s="317"/>
      <c r="K71" s="54"/>
      <c r="L71" s="258" t="str">
        <f t="shared" si="38"/>
        <v/>
      </c>
      <c r="M71" s="161" t="str">
        <f t="shared" si="35"/>
        <v/>
      </c>
      <c r="N71" s="389"/>
      <c r="O71" s="389"/>
      <c r="P71" s="389"/>
      <c r="Q71" s="390"/>
    </row>
    <row r="72" spans="1:17" ht="21.75" customHeight="1" x14ac:dyDescent="0.45">
      <c r="A72" s="57"/>
      <c r="B72" s="166" t="s">
        <v>147</v>
      </c>
      <c r="C72" s="158">
        <f>SUM(C58:C71)</f>
        <v>0</v>
      </c>
      <c r="D72" s="382"/>
      <c r="E72" s="383"/>
      <c r="F72" s="383"/>
      <c r="G72" s="383"/>
      <c r="H72" s="383"/>
      <c r="I72" s="383"/>
      <c r="J72" s="383"/>
      <c r="K72" s="383"/>
      <c r="L72" s="383"/>
      <c r="M72" s="383"/>
      <c r="N72" s="383"/>
      <c r="O72" s="383"/>
      <c r="P72" s="383"/>
      <c r="Q72" s="384"/>
    </row>
    <row r="73" spans="1:17" s="51" customFormat="1" ht="35.25" customHeight="1" x14ac:dyDescent="0.45">
      <c r="A73" s="438" t="s">
        <v>78</v>
      </c>
      <c r="B73" s="439"/>
      <c r="C73" s="162">
        <f>SUM(C27,C42,C57,C72)</f>
        <v>0</v>
      </c>
      <c r="D73" s="440"/>
      <c r="E73" s="441"/>
      <c r="F73" s="441"/>
      <c r="G73" s="441"/>
      <c r="H73" s="441"/>
      <c r="I73" s="441"/>
      <c r="J73" s="441"/>
      <c r="K73" s="441"/>
      <c r="L73" s="441"/>
      <c r="M73" s="441"/>
      <c r="N73" s="441"/>
      <c r="O73" s="441"/>
      <c r="P73" s="441"/>
      <c r="Q73" s="442"/>
    </row>
    <row r="74" spans="1:17" ht="22.2" x14ac:dyDescent="0.45">
      <c r="B74" s="11"/>
    </row>
    <row r="75" spans="1:17" ht="22.2" x14ac:dyDescent="0.45">
      <c r="B75" s="10"/>
    </row>
    <row r="76" spans="1:17" ht="22.2" x14ac:dyDescent="0.45">
      <c r="B76" s="11"/>
    </row>
  </sheetData>
  <sheetProtection sheet="1" formatCells="0" formatColumns="0" formatRows="0" insertColumns="0" insertRows="0" deleteRows="0" selectLockedCells="1"/>
  <mergeCells count="85">
    <mergeCell ref="A73:B73"/>
    <mergeCell ref="D73:Q73"/>
    <mergeCell ref="D72:Q72"/>
    <mergeCell ref="N60:Q60"/>
    <mergeCell ref="N61:Q61"/>
    <mergeCell ref="N63:Q63"/>
    <mergeCell ref="N64:Q64"/>
    <mergeCell ref="N65:Q65"/>
    <mergeCell ref="N66:Q66"/>
    <mergeCell ref="N67:Q67"/>
    <mergeCell ref="N68:Q68"/>
    <mergeCell ref="N69:Q69"/>
    <mergeCell ref="N70:Q70"/>
    <mergeCell ref="N71:Q71"/>
    <mergeCell ref="N59:Q59"/>
    <mergeCell ref="N48:Q48"/>
    <mergeCell ref="N49:Q49"/>
    <mergeCell ref="N50:Q50"/>
    <mergeCell ref="N51:Q51"/>
    <mergeCell ref="N52:Q52"/>
    <mergeCell ref="N53:Q53"/>
    <mergeCell ref="N54:Q54"/>
    <mergeCell ref="N55:Q55"/>
    <mergeCell ref="N56:Q56"/>
    <mergeCell ref="D57:Q57"/>
    <mergeCell ref="B58:Q58"/>
    <mergeCell ref="N46:Q46"/>
    <mergeCell ref="N35:Q35"/>
    <mergeCell ref="N36:Q36"/>
    <mergeCell ref="N37:Q37"/>
    <mergeCell ref="N38:Q38"/>
    <mergeCell ref="N39:Q39"/>
    <mergeCell ref="N40:Q40"/>
    <mergeCell ref="N41:Q41"/>
    <mergeCell ref="D42:Q42"/>
    <mergeCell ref="B43:Q43"/>
    <mergeCell ref="N44:Q44"/>
    <mergeCell ref="N45:Q45"/>
    <mergeCell ref="N34:Q34"/>
    <mergeCell ref="N22:Q22"/>
    <mergeCell ref="N23:Q23"/>
    <mergeCell ref="N24:Q24"/>
    <mergeCell ref="N25:Q25"/>
    <mergeCell ref="N26:Q26"/>
    <mergeCell ref="D27:Q27"/>
    <mergeCell ref="B28:Q28"/>
    <mergeCell ref="N29:Q29"/>
    <mergeCell ref="N30:Q30"/>
    <mergeCell ref="N31:Q31"/>
    <mergeCell ref="N33:Q33"/>
    <mergeCell ref="N21:Q21"/>
    <mergeCell ref="A11:B12"/>
    <mergeCell ref="C11:C12"/>
    <mergeCell ref="D11:Q11"/>
    <mergeCell ref="N12:Q12"/>
    <mergeCell ref="B13:Q13"/>
    <mergeCell ref="N14:Q14"/>
    <mergeCell ref="N15:Q15"/>
    <mergeCell ref="N16:Q16"/>
    <mergeCell ref="N18:Q18"/>
    <mergeCell ref="N19:Q19"/>
    <mergeCell ref="N20:Q20"/>
    <mergeCell ref="B7:D7"/>
    <mergeCell ref="E7:G7"/>
    <mergeCell ref="H7:J7"/>
    <mergeCell ref="K7:M7"/>
    <mergeCell ref="N7:P7"/>
    <mergeCell ref="B8:D8"/>
    <mergeCell ref="E8:G8"/>
    <mergeCell ref="H8:J8"/>
    <mergeCell ref="K8:M8"/>
    <mergeCell ref="N8:P8"/>
    <mergeCell ref="R5:U5"/>
    <mergeCell ref="B6:D6"/>
    <mergeCell ref="E6:G6"/>
    <mergeCell ref="H6:J6"/>
    <mergeCell ref="K6:M6"/>
    <mergeCell ref="N6:P6"/>
    <mergeCell ref="B1:N1"/>
    <mergeCell ref="B2:N2"/>
    <mergeCell ref="B5:D5"/>
    <mergeCell ref="E5:G5"/>
    <mergeCell ref="H5:J5"/>
    <mergeCell ref="K5:M5"/>
    <mergeCell ref="N5:P5"/>
  </mergeCells>
  <phoneticPr fontId="3"/>
  <conditionalFormatting sqref="E14:E16">
    <cfRule type="expression" dxfId="23" priority="12">
      <formula>IF(RIGHT(TEXT(E14,"0.#"),1)=".",FALSE,TRUE)</formula>
    </cfRule>
  </conditionalFormatting>
  <conditionalFormatting sqref="E18:E20">
    <cfRule type="expression" dxfId="22" priority="11">
      <formula>IF(RIGHT(TEXT(E18,"0.#"),1)=".",FALSE,TRUE)</formula>
    </cfRule>
  </conditionalFormatting>
  <conditionalFormatting sqref="E21:E26">
    <cfRule type="expression" dxfId="21" priority="10">
      <formula>IF(RIGHT(TEXT(E21,"0.#"),1)=".",FALSE,TRUE)</formula>
    </cfRule>
  </conditionalFormatting>
  <conditionalFormatting sqref="E33:E35">
    <cfRule type="expression" dxfId="20" priority="9">
      <formula>IF(RIGHT(TEXT(E33,"0.#"),1)=".",FALSE,TRUE)</formula>
    </cfRule>
  </conditionalFormatting>
  <conditionalFormatting sqref="E36:E41">
    <cfRule type="expression" dxfId="19" priority="8">
      <formula>IF(RIGHT(TEXT(E36,"0.#"),1)=".",FALSE,TRUE)</formula>
    </cfRule>
  </conditionalFormatting>
  <conditionalFormatting sqref="E48:E50">
    <cfRule type="expression" dxfId="18" priority="7">
      <formula>IF(RIGHT(TEXT(E48,"0.#"),1)=".",FALSE,TRUE)</formula>
    </cfRule>
  </conditionalFormatting>
  <conditionalFormatting sqref="E51:E56">
    <cfRule type="expression" dxfId="17" priority="6">
      <formula>IF(RIGHT(TEXT(E51,"0.#"),1)=".",FALSE,TRUE)</formula>
    </cfRule>
  </conditionalFormatting>
  <conditionalFormatting sqref="E63:E65">
    <cfRule type="expression" dxfId="16" priority="5">
      <formula>IF(RIGHT(TEXT(E63,"0.#"),1)=".",FALSE,TRUE)</formula>
    </cfRule>
  </conditionalFormatting>
  <conditionalFormatting sqref="E66:E71">
    <cfRule type="expression" dxfId="15" priority="4">
      <formula>IF(RIGHT(TEXT(E66,"0.#"),1)=".",FALSE,TRUE)</formula>
    </cfRule>
  </conditionalFormatting>
  <conditionalFormatting sqref="E29:E31">
    <cfRule type="expression" dxfId="14" priority="3">
      <formula>IF(RIGHT(TEXT(E29,"0.#"),1)=".",FALSE,TRUE)</formula>
    </cfRule>
  </conditionalFormatting>
  <conditionalFormatting sqref="E44:E46">
    <cfRule type="expression" dxfId="13" priority="2">
      <formula>IF(RIGHT(TEXT(E44,"0.#"),1)=".",FALSE,TRUE)</formula>
    </cfRule>
  </conditionalFormatting>
  <conditionalFormatting sqref="E59:E61">
    <cfRule type="expression" dxfId="12" priority="1">
      <formula>IF(RIGHT(TEXT(E59,"0.#"),1)=".",FALSE,TRUE)</formula>
    </cfRule>
  </conditionalFormatting>
  <dataValidations count="5">
    <dataValidation allowBlank="1" showInputMessage="1" showErrorMessage="1" prompt="黄色セルは自動計算ですので、記載不要です。" sqref="M14 C14 C44 M29 E6:Q8 M44 C29 M59 C59" xr:uid="{00000000-0002-0000-0400-000000000000}"/>
    <dataValidation allowBlank="1" showInputMessage="1" showErrorMessage="1" prompt="年間800万円を上限とし、そのうち人件費については500万円を上限とします。但し、2020年度は年間400万円を上限とし、そのうち人件費については年間250万円を上限とします。" sqref="B7:D7" xr:uid="{00000000-0002-0000-0400-000001000000}"/>
    <dataValidation allowBlank="1" showInputMessage="1" showErrorMessage="1" prompt="財務諸表作成目的で日常用いている会計科目を使用してください。" sqref="B44 A11:B12 B59 B29 B14 B18 B21 B24 B33 B36 B39 B48 B51 B54 B63 B66 B69" xr:uid="{00000000-0002-0000-0400-000002000000}"/>
    <dataValidation allowBlank="1" showInputMessage="1" showErrorMessage="1" prompt="行が足りない場合には、行を挿入してご利用ください。その際、自動計算の範囲が反映されているか必ずご確認ください。" sqref="F20:Q20 F26:XFD26 N38:Q38 N53:Q53 A31:D31 N68:Q68 C18 F46:XFD46 F23:K23 M23:Q23 F16:XFD16 A16:D16 F31:XFD31 B20:D20 B23:D23 B38 B53 B68 F61:XFD61 A46:D46 A61:D61 A26:D26 B35 A41:D41 B50 A56:D56 B65 A71:D71 N35:Q35 F41:XFD41 N50:Q50 F56:XFD56 N65:Q65 F71:XFD71" xr:uid="{00000000-0002-0000-0400-000003000000}"/>
    <dataValidation allowBlank="1" showInputMessage="1" showErrorMessage="1" prompt="小数点がある数値は四捨五入した整数を入力してください。" sqref="E14:E16 E18:E26 E59:E61 E48:E56 E63:E71 E44:E46 E29:E31 E33:E41" xr:uid="{00000000-0002-0000-0400-000004000000}"/>
  </dataValidations>
  <printOptions horizontalCentered="1"/>
  <pageMargins left="0.7" right="0.7" top="0.75" bottom="0.75" header="0.3" footer="0.3"/>
  <pageSetup paperSize="9" scale="39" fitToHeight="0" orientation="portrait" r:id="rId1"/>
  <headerFooter>
    <oddHeader xml:space="preserve">&amp;R&amp;9 </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S96"/>
  <sheetViews>
    <sheetView view="pageBreakPreview" zoomScale="55" zoomScaleNormal="55" zoomScaleSheetLayoutView="55" zoomScalePageLayoutView="70" workbookViewId="0">
      <selection activeCell="A2" sqref="A2:G2"/>
    </sheetView>
  </sheetViews>
  <sheetFormatPr defaultColWidth="9" defaultRowHeight="18" x14ac:dyDescent="0.45"/>
  <cols>
    <col min="1" max="1" width="2" style="32" customWidth="1"/>
    <col min="2" max="4" width="17.69921875" style="32" customWidth="1"/>
    <col min="5" max="5" width="13.09765625" style="32" customWidth="1"/>
    <col min="6" max="6" width="3.5" style="32" customWidth="1"/>
    <col min="7" max="8" width="13.09765625" style="32" customWidth="1"/>
    <col min="9" max="9" width="3.5" style="32" customWidth="1"/>
    <col min="10" max="11" width="13.09765625" style="32" customWidth="1"/>
    <col min="12" max="12" width="3.5" style="32" customWidth="1"/>
    <col min="13" max="14" width="13.09765625" style="32" customWidth="1"/>
    <col min="15" max="15" width="3.5" style="32" customWidth="1"/>
    <col min="16" max="16" width="13.09765625" style="32" customWidth="1"/>
    <col min="17" max="17" width="28.09765625" style="32" customWidth="1"/>
    <col min="18" max="16384" width="9" style="32"/>
  </cols>
  <sheetData>
    <row r="1" spans="1:17" ht="28.8" x14ac:dyDescent="0.45">
      <c r="A1" s="423"/>
      <c r="B1" s="423"/>
      <c r="C1" s="423"/>
      <c r="D1" s="423"/>
      <c r="E1" s="423"/>
      <c r="F1" s="423"/>
      <c r="G1" s="423"/>
      <c r="H1" s="423"/>
      <c r="I1" s="423"/>
      <c r="J1" s="423"/>
      <c r="K1" s="423"/>
      <c r="L1" s="423"/>
      <c r="M1" s="423"/>
      <c r="N1" s="2"/>
      <c r="O1" s="2"/>
      <c r="P1" s="2"/>
      <c r="Q1" s="2"/>
    </row>
    <row r="2" spans="1:17" ht="28.8" x14ac:dyDescent="0.45">
      <c r="A2" s="443" t="s">
        <v>71</v>
      </c>
      <c r="B2" s="443"/>
      <c r="C2" s="443"/>
      <c r="D2" s="443"/>
      <c r="E2" s="443"/>
      <c r="F2" s="443"/>
      <c r="G2" s="443"/>
      <c r="H2" s="443"/>
      <c r="I2" s="443"/>
      <c r="J2" s="443"/>
      <c r="K2" s="443"/>
      <c r="L2" s="443"/>
      <c r="M2" s="443"/>
      <c r="N2" s="2"/>
      <c r="O2" s="2"/>
      <c r="P2" s="2"/>
      <c r="Q2" s="2"/>
    </row>
    <row r="3" spans="1:17" ht="22.2" x14ac:dyDescent="0.45">
      <c r="A3" s="129"/>
      <c r="B3" s="3"/>
      <c r="C3" s="3"/>
      <c r="D3" s="4"/>
      <c r="E3" s="5"/>
      <c r="F3" s="5"/>
      <c r="G3" s="1"/>
      <c r="H3" s="6"/>
      <c r="I3" s="1"/>
      <c r="J3" s="7"/>
      <c r="K3" s="7"/>
      <c r="L3" s="8"/>
      <c r="M3" s="7"/>
      <c r="N3" s="2"/>
      <c r="O3" s="2"/>
      <c r="P3" s="2"/>
      <c r="Q3" s="2"/>
    </row>
    <row r="4" spans="1:17" s="41" customFormat="1" ht="29.25" customHeight="1" x14ac:dyDescent="0.45">
      <c r="A4" s="132" t="s">
        <v>72</v>
      </c>
      <c r="B4" s="133"/>
      <c r="C4" s="133"/>
      <c r="D4" s="133"/>
      <c r="E4" s="134"/>
      <c r="F4" s="134"/>
      <c r="G4" s="135"/>
      <c r="H4" s="136"/>
      <c r="I4" s="135"/>
      <c r="J4" s="137"/>
      <c r="K4" s="137"/>
      <c r="L4" s="138"/>
      <c r="M4" s="137"/>
      <c r="N4" s="28"/>
      <c r="O4" s="28"/>
      <c r="P4" s="28"/>
      <c r="Q4" s="28"/>
    </row>
    <row r="5" spans="1:17" ht="54" customHeight="1" x14ac:dyDescent="0.45">
      <c r="A5" s="425"/>
      <c r="B5" s="425"/>
      <c r="C5" s="425"/>
      <c r="D5" s="425"/>
      <c r="E5" s="409" t="s">
        <v>5</v>
      </c>
      <c r="F5" s="410"/>
      <c r="G5" s="411"/>
      <c r="H5" s="409" t="s">
        <v>6</v>
      </c>
      <c r="I5" s="410"/>
      <c r="J5" s="411"/>
      <c r="K5" s="409" t="s">
        <v>7</v>
      </c>
      <c r="L5" s="410"/>
      <c r="M5" s="411"/>
      <c r="N5" s="409" t="s">
        <v>142</v>
      </c>
      <c r="O5" s="410"/>
      <c r="P5" s="411"/>
      <c r="Q5" s="221" t="s">
        <v>45</v>
      </c>
    </row>
    <row r="6" spans="1:17" ht="47.25" customHeight="1" x14ac:dyDescent="0.45">
      <c r="A6" s="444" t="s">
        <v>73</v>
      </c>
      <c r="B6" s="444"/>
      <c r="C6" s="444"/>
      <c r="D6" s="444"/>
      <c r="E6" s="428">
        <f>C27</f>
        <v>0</v>
      </c>
      <c r="F6" s="428"/>
      <c r="G6" s="428"/>
      <c r="H6" s="428">
        <f>C42</f>
        <v>0</v>
      </c>
      <c r="I6" s="428"/>
      <c r="J6" s="428"/>
      <c r="K6" s="428">
        <f>C57</f>
        <v>0</v>
      </c>
      <c r="L6" s="428"/>
      <c r="M6" s="428"/>
      <c r="N6" s="432">
        <f>C72</f>
        <v>0</v>
      </c>
      <c r="O6" s="433"/>
      <c r="P6" s="434"/>
      <c r="Q6" s="268">
        <f>SUM(E6:P6)</f>
        <v>0</v>
      </c>
    </row>
    <row r="7" spans="1:17" ht="39.9" customHeight="1" x14ac:dyDescent="0.45">
      <c r="A7" s="448" t="s">
        <v>74</v>
      </c>
      <c r="B7" s="448"/>
      <c r="C7" s="448"/>
      <c r="D7" s="448"/>
      <c r="E7" s="449">
        <f>IFERROR(E6/'① 調達の内訳'!C9,0)</f>
        <v>0</v>
      </c>
      <c r="F7" s="450"/>
      <c r="G7" s="451"/>
      <c r="H7" s="450">
        <f>IFERROR(H6/'① 調達の内訳'!D9,0)</f>
        <v>0</v>
      </c>
      <c r="I7" s="450"/>
      <c r="J7" s="451"/>
      <c r="K7" s="452">
        <f>IFERROR(K6/'① 調達の内訳'!E9,0)</f>
        <v>0</v>
      </c>
      <c r="L7" s="452"/>
      <c r="M7" s="452"/>
      <c r="N7" s="449">
        <f>IFERROR(N6/'① 調達の内訳'!F9,0)</f>
        <v>0</v>
      </c>
      <c r="O7" s="450"/>
      <c r="P7" s="451"/>
      <c r="Q7" s="286">
        <f>IFERROR(Q6/'① 調達の内訳'!G9,0)</f>
        <v>0</v>
      </c>
    </row>
    <row r="8" spans="1:17" ht="39.9" customHeight="1" x14ac:dyDescent="0.45">
      <c r="A8" s="445" t="s">
        <v>75</v>
      </c>
      <c r="B8" s="446"/>
      <c r="C8" s="446"/>
      <c r="D8" s="447"/>
      <c r="E8" s="428">
        <f>SUM(C14:C16)</f>
        <v>0</v>
      </c>
      <c r="F8" s="428"/>
      <c r="G8" s="428"/>
      <c r="H8" s="428">
        <f>SUM(C29:C31)</f>
        <v>0</v>
      </c>
      <c r="I8" s="428"/>
      <c r="J8" s="428"/>
      <c r="K8" s="428">
        <f>SUM(C44:C46)</f>
        <v>0</v>
      </c>
      <c r="L8" s="428"/>
      <c r="M8" s="428"/>
      <c r="N8" s="428">
        <f>SUM(C59:C61)</f>
        <v>0</v>
      </c>
      <c r="O8" s="428"/>
      <c r="P8" s="428"/>
      <c r="Q8" s="268">
        <f>SUM(E8:P8)</f>
        <v>0</v>
      </c>
    </row>
    <row r="9" spans="1:17" ht="22.2" x14ac:dyDescent="0.45">
      <c r="A9" s="42"/>
      <c r="B9" s="34"/>
      <c r="C9" s="34"/>
      <c r="D9" s="35"/>
      <c r="E9" s="36"/>
      <c r="F9" s="36"/>
      <c r="G9" s="37"/>
      <c r="H9" s="38"/>
      <c r="I9" s="37"/>
      <c r="J9" s="39"/>
      <c r="K9" s="39"/>
      <c r="L9" s="40"/>
      <c r="M9" s="39"/>
    </row>
    <row r="10" spans="1:17" s="50" customFormat="1" ht="39.9" customHeight="1" x14ac:dyDescent="0.45">
      <c r="A10" s="137" t="s">
        <v>76</v>
      </c>
      <c r="B10" s="139"/>
      <c r="C10" s="43"/>
      <c r="D10" s="44"/>
      <c r="E10" s="45"/>
      <c r="F10" s="45"/>
      <c r="G10" s="46"/>
      <c r="H10" s="47"/>
      <c r="I10" s="46"/>
      <c r="J10" s="48"/>
      <c r="K10" s="48"/>
      <c r="L10" s="49"/>
      <c r="M10" s="48"/>
    </row>
    <row r="11" spans="1:17" s="51" customFormat="1" ht="22.2" x14ac:dyDescent="0.45">
      <c r="A11" s="415" t="s">
        <v>49</v>
      </c>
      <c r="B11" s="417"/>
      <c r="C11" s="413" t="s">
        <v>50</v>
      </c>
      <c r="D11" s="408" t="s">
        <v>51</v>
      </c>
      <c r="E11" s="408"/>
      <c r="F11" s="408"/>
      <c r="G11" s="408"/>
      <c r="H11" s="408"/>
      <c r="I11" s="408"/>
      <c r="J11" s="408"/>
      <c r="K11" s="408"/>
      <c r="L11" s="408"/>
      <c r="M11" s="408"/>
      <c r="N11" s="408"/>
      <c r="O11" s="408"/>
      <c r="P11" s="408"/>
      <c r="Q11" s="408"/>
    </row>
    <row r="12" spans="1:17" s="51" customFormat="1" ht="22.2" x14ac:dyDescent="0.45">
      <c r="A12" s="455"/>
      <c r="B12" s="436"/>
      <c r="C12" s="414"/>
      <c r="D12" s="223" t="s">
        <v>52</v>
      </c>
      <c r="E12" s="125" t="s">
        <v>53</v>
      </c>
      <c r="F12" s="26" t="s">
        <v>54</v>
      </c>
      <c r="G12" s="125" t="s">
        <v>55</v>
      </c>
      <c r="H12" s="125" t="s">
        <v>56</v>
      </c>
      <c r="I12" s="26" t="s">
        <v>54</v>
      </c>
      <c r="J12" s="125" t="s">
        <v>55</v>
      </c>
      <c r="K12" s="125" t="s">
        <v>56</v>
      </c>
      <c r="L12" s="24" t="s">
        <v>69</v>
      </c>
      <c r="M12" s="220" t="s">
        <v>58</v>
      </c>
      <c r="N12" s="408" t="s">
        <v>59</v>
      </c>
      <c r="O12" s="408"/>
      <c r="P12" s="408"/>
      <c r="Q12" s="408"/>
    </row>
    <row r="13" spans="1:17" ht="21.6" customHeight="1" x14ac:dyDescent="0.45">
      <c r="A13" s="52"/>
      <c r="B13" s="170" t="s">
        <v>77</v>
      </c>
      <c r="C13" s="171"/>
      <c r="D13" s="172"/>
      <c r="E13" s="173"/>
      <c r="F13" s="174"/>
      <c r="G13" s="175"/>
      <c r="H13" s="174"/>
      <c r="I13" s="174"/>
      <c r="J13" s="176"/>
      <c r="K13" s="174"/>
      <c r="L13" s="174"/>
      <c r="M13" s="173"/>
      <c r="N13" s="177"/>
      <c r="O13" s="177"/>
      <c r="P13" s="177"/>
      <c r="Q13" s="178"/>
    </row>
    <row r="14" spans="1:17" s="51" customFormat="1" ht="22.5" customHeight="1" x14ac:dyDescent="0.45">
      <c r="A14" s="52"/>
      <c r="B14" s="179"/>
      <c r="C14" s="254" t="str">
        <f>IF(SUM(M14:M16)=0,"",SUM(M14:M16))</f>
        <v/>
      </c>
      <c r="D14" s="304"/>
      <c r="E14" s="231"/>
      <c r="F14" s="257" t="str">
        <f t="shared" ref="F14:F23" si="0">IF(E14="","","X")</f>
        <v/>
      </c>
      <c r="G14" s="321"/>
      <c r="H14" s="173"/>
      <c r="I14" s="257" t="str">
        <f t="shared" ref="I14:I23" si="1">IF(G14="","","X")</f>
        <v/>
      </c>
      <c r="J14" s="321"/>
      <c r="K14" s="173"/>
      <c r="L14" s="257" t="str">
        <f t="shared" ref="L14:L23" si="2">IF(J14="","","=")</f>
        <v/>
      </c>
      <c r="M14" s="262" t="str">
        <f>IF(E14*IF(G14="",1,G14)*IF(J14="",1,J14)=0,"",ROUNDDOWN(E14*IF(G14="",1,G14)*IF(J14="",1,J14),0))</f>
        <v/>
      </c>
      <c r="N14" s="456"/>
      <c r="O14" s="456"/>
      <c r="P14" s="456"/>
      <c r="Q14" s="457"/>
    </row>
    <row r="15" spans="1:17" s="51" customFormat="1" ht="22.5" customHeight="1" x14ac:dyDescent="0.45">
      <c r="A15" s="52"/>
      <c r="B15" s="53"/>
      <c r="C15" s="254"/>
      <c r="D15" s="304"/>
      <c r="E15" s="232"/>
      <c r="F15" s="255" t="str">
        <f>IF(E15="","","X")</f>
        <v/>
      </c>
      <c r="G15" s="322"/>
      <c r="H15" s="236"/>
      <c r="I15" s="255" t="str">
        <f t="shared" si="1"/>
        <v/>
      </c>
      <c r="J15" s="322"/>
      <c r="K15" s="236"/>
      <c r="L15" s="255" t="str">
        <f t="shared" si="2"/>
        <v/>
      </c>
      <c r="M15" s="256" t="str">
        <f t="shared" ref="M15:M16" si="3">IF(E15*IF(G15="",1,G15)*IF(J15="",1,J15)=0,"",ROUNDDOWN(E15*IF(G15="",1,G15)*IF(J15="",1,J15),0))</f>
        <v/>
      </c>
      <c r="N15" s="462"/>
      <c r="O15" s="462"/>
      <c r="P15" s="462"/>
      <c r="Q15" s="463"/>
    </row>
    <row r="16" spans="1:17" s="51" customFormat="1" ht="22.5" customHeight="1" x14ac:dyDescent="0.45">
      <c r="A16" s="52"/>
      <c r="B16" s="53"/>
      <c r="C16" s="254"/>
      <c r="D16" s="304"/>
      <c r="E16" s="233"/>
      <c r="F16" s="258" t="str">
        <f t="shared" si="0"/>
        <v/>
      </c>
      <c r="G16" s="323"/>
      <c r="H16" s="237"/>
      <c r="I16" s="258" t="str">
        <f t="shared" si="1"/>
        <v/>
      </c>
      <c r="J16" s="323"/>
      <c r="K16" s="237"/>
      <c r="L16" s="258" t="str">
        <f t="shared" si="2"/>
        <v/>
      </c>
      <c r="M16" s="161" t="str">
        <f t="shared" si="3"/>
        <v/>
      </c>
      <c r="N16" s="458"/>
      <c r="O16" s="458"/>
      <c r="P16" s="458"/>
      <c r="Q16" s="459"/>
    </row>
    <row r="17" spans="1:17" ht="21.75" customHeight="1" x14ac:dyDescent="0.45">
      <c r="A17" s="52"/>
      <c r="B17" s="145" t="s">
        <v>70</v>
      </c>
      <c r="C17" s="73"/>
      <c r="D17" s="128"/>
      <c r="E17" s="151"/>
      <c r="F17" s="54"/>
      <c r="G17" s="118"/>
      <c r="H17" s="54"/>
      <c r="I17" s="54"/>
      <c r="J17" s="152"/>
      <c r="K17" s="54"/>
      <c r="L17" s="54"/>
      <c r="M17" s="151"/>
      <c r="N17" s="153"/>
      <c r="O17" s="153"/>
      <c r="P17" s="153"/>
      <c r="Q17" s="154"/>
    </row>
    <row r="18" spans="1:17" s="51" customFormat="1" ht="22.5" customHeight="1" x14ac:dyDescent="0.45">
      <c r="A18" s="52"/>
      <c r="B18" s="213"/>
      <c r="C18" s="254" t="str">
        <f>IF(SUM(M18:M20)=0,"",SUM(M18:M20))</f>
        <v/>
      </c>
      <c r="D18" s="299"/>
      <c r="E18" s="225"/>
      <c r="F18" s="255" t="str">
        <f t="shared" si="0"/>
        <v/>
      </c>
      <c r="G18" s="315"/>
      <c r="H18" s="201"/>
      <c r="I18" s="255" t="str">
        <f t="shared" si="1"/>
        <v/>
      </c>
      <c r="J18" s="315"/>
      <c r="K18" s="201"/>
      <c r="L18" s="255" t="str">
        <f t="shared" si="2"/>
        <v/>
      </c>
      <c r="M18" s="256" t="str">
        <f t="shared" ref="M18:M26" si="4">IF(E18*IF(G18="",1,G18)*IF(J18="",1,J18)=0,"",ROUNDDOWN(E18*IF(G18="",1,G18)*IF(J18="",1,J18),0))</f>
        <v/>
      </c>
      <c r="N18" s="460"/>
      <c r="O18" s="460"/>
      <c r="P18" s="460"/>
      <c r="Q18" s="461"/>
    </row>
    <row r="19" spans="1:17" s="51" customFormat="1" ht="22.5" customHeight="1" x14ac:dyDescent="0.45">
      <c r="A19" s="52"/>
      <c r="B19" s="53"/>
      <c r="C19" s="254"/>
      <c r="D19" s="211"/>
      <c r="E19" s="226"/>
      <c r="F19" s="255" t="str">
        <f t="shared" si="0"/>
        <v/>
      </c>
      <c r="G19" s="318"/>
      <c r="H19" s="203"/>
      <c r="I19" s="255" t="str">
        <f t="shared" si="1"/>
        <v/>
      </c>
      <c r="J19" s="318"/>
      <c r="K19" s="203"/>
      <c r="L19" s="255" t="str">
        <f t="shared" si="2"/>
        <v/>
      </c>
      <c r="M19" s="256" t="str">
        <f t="shared" si="4"/>
        <v/>
      </c>
      <c r="N19" s="460"/>
      <c r="O19" s="460"/>
      <c r="P19" s="460"/>
      <c r="Q19" s="461"/>
    </row>
    <row r="20" spans="1:17" s="51" customFormat="1" ht="22.5" customHeight="1" x14ac:dyDescent="0.45">
      <c r="A20" s="52"/>
      <c r="B20" s="56"/>
      <c r="C20" s="260"/>
      <c r="D20" s="211"/>
      <c r="E20" s="227"/>
      <c r="F20" s="258" t="str">
        <f t="shared" si="0"/>
        <v/>
      </c>
      <c r="G20" s="319"/>
      <c r="H20" s="151"/>
      <c r="I20" s="258" t="str">
        <f t="shared" si="1"/>
        <v/>
      </c>
      <c r="J20" s="319"/>
      <c r="K20" s="151"/>
      <c r="L20" s="258" t="str">
        <f t="shared" si="2"/>
        <v/>
      </c>
      <c r="M20" s="161" t="str">
        <f t="shared" si="4"/>
        <v/>
      </c>
      <c r="N20" s="453"/>
      <c r="O20" s="453"/>
      <c r="P20" s="453"/>
      <c r="Q20" s="454"/>
    </row>
    <row r="21" spans="1:17" s="51" customFormat="1" ht="22.5" customHeight="1" x14ac:dyDescent="0.45">
      <c r="A21" s="52"/>
      <c r="B21" s="213"/>
      <c r="C21" s="254" t="str">
        <f>IF(SUM(M21:M23)=0,"",SUM(M21:M23))</f>
        <v/>
      </c>
      <c r="D21" s="210"/>
      <c r="E21" s="225"/>
      <c r="F21" s="255" t="str">
        <f t="shared" si="0"/>
        <v/>
      </c>
      <c r="G21" s="318"/>
      <c r="H21" s="203"/>
      <c r="I21" s="255" t="str">
        <f t="shared" si="1"/>
        <v/>
      </c>
      <c r="J21" s="318"/>
      <c r="K21" s="203"/>
      <c r="L21" s="255" t="str">
        <f t="shared" si="2"/>
        <v/>
      </c>
      <c r="M21" s="256" t="str">
        <f t="shared" si="4"/>
        <v/>
      </c>
      <c r="N21" s="460"/>
      <c r="O21" s="460"/>
      <c r="P21" s="460"/>
      <c r="Q21" s="461"/>
    </row>
    <row r="22" spans="1:17" s="51" customFormat="1" ht="22.5" customHeight="1" x14ac:dyDescent="0.45">
      <c r="A22" s="52"/>
      <c r="B22" s="53"/>
      <c r="C22" s="254"/>
      <c r="D22" s="211"/>
      <c r="E22" s="226"/>
      <c r="F22" s="255" t="str">
        <f t="shared" si="0"/>
        <v/>
      </c>
      <c r="G22" s="318"/>
      <c r="H22" s="203"/>
      <c r="I22" s="255" t="str">
        <f t="shared" si="1"/>
        <v/>
      </c>
      <c r="J22" s="318"/>
      <c r="K22" s="203"/>
      <c r="L22" s="255" t="str">
        <f t="shared" si="2"/>
        <v/>
      </c>
      <c r="M22" s="256" t="str">
        <f t="shared" si="4"/>
        <v/>
      </c>
      <c r="N22" s="460"/>
      <c r="O22" s="460"/>
      <c r="P22" s="460"/>
      <c r="Q22" s="461"/>
    </row>
    <row r="23" spans="1:17" s="51" customFormat="1" ht="22.5" customHeight="1" x14ac:dyDescent="0.45">
      <c r="A23" s="52"/>
      <c r="B23" s="56"/>
      <c r="C23" s="260"/>
      <c r="D23" s="212"/>
      <c r="E23" s="227"/>
      <c r="F23" s="258" t="str">
        <f t="shared" si="0"/>
        <v/>
      </c>
      <c r="G23" s="319"/>
      <c r="H23" s="151"/>
      <c r="I23" s="258" t="str">
        <f t="shared" si="1"/>
        <v/>
      </c>
      <c r="J23" s="319"/>
      <c r="K23" s="151"/>
      <c r="L23" s="258" t="str">
        <f t="shared" si="2"/>
        <v/>
      </c>
      <c r="M23" s="161" t="str">
        <f t="shared" si="4"/>
        <v/>
      </c>
      <c r="N23" s="453"/>
      <c r="O23" s="453"/>
      <c r="P23" s="453"/>
      <c r="Q23" s="454"/>
    </row>
    <row r="24" spans="1:17" s="51" customFormat="1" ht="22.5" customHeight="1" x14ac:dyDescent="0.45">
      <c r="A24" s="52"/>
      <c r="B24" s="213"/>
      <c r="C24" s="254" t="str">
        <f>IF(SUM(M24:M26)=0,"",SUM(M24:M26))</f>
        <v/>
      </c>
      <c r="D24" s="199"/>
      <c r="E24" s="225"/>
      <c r="F24" s="255" t="str">
        <f t="shared" ref="F24:F26" si="5">IF(E24="","","X")</f>
        <v/>
      </c>
      <c r="G24" s="318"/>
      <c r="H24" s="203"/>
      <c r="I24" s="255" t="str">
        <f t="shared" ref="I24:I26" si="6">IF(G24="","","X")</f>
        <v/>
      </c>
      <c r="J24" s="318"/>
      <c r="K24" s="203"/>
      <c r="L24" s="255" t="str">
        <f t="shared" ref="L24:L26" si="7">IF(J24="","","=")</f>
        <v/>
      </c>
      <c r="M24" s="256" t="str">
        <f t="shared" si="4"/>
        <v/>
      </c>
      <c r="N24" s="460"/>
      <c r="O24" s="460"/>
      <c r="P24" s="460"/>
      <c r="Q24" s="461"/>
    </row>
    <row r="25" spans="1:17" s="51" customFormat="1" ht="22.5" customHeight="1" x14ac:dyDescent="0.45">
      <c r="A25" s="52"/>
      <c r="B25" s="53"/>
      <c r="C25" s="254"/>
      <c r="D25" s="199"/>
      <c r="E25" s="226"/>
      <c r="F25" s="255" t="str">
        <f t="shared" si="5"/>
        <v/>
      </c>
      <c r="G25" s="318"/>
      <c r="H25" s="203"/>
      <c r="I25" s="255" t="str">
        <f t="shared" si="6"/>
        <v/>
      </c>
      <c r="J25" s="318"/>
      <c r="K25" s="203"/>
      <c r="L25" s="255" t="str">
        <f t="shared" si="7"/>
        <v/>
      </c>
      <c r="M25" s="256" t="str">
        <f t="shared" si="4"/>
        <v/>
      </c>
      <c r="N25" s="460"/>
      <c r="O25" s="460"/>
      <c r="P25" s="460"/>
      <c r="Q25" s="461"/>
    </row>
    <row r="26" spans="1:17" s="51" customFormat="1" ht="22.5" customHeight="1" x14ac:dyDescent="0.45">
      <c r="A26" s="52"/>
      <c r="B26" s="56"/>
      <c r="C26" s="260"/>
      <c r="D26" s="209"/>
      <c r="E26" s="227"/>
      <c r="F26" s="258" t="str">
        <f t="shared" si="5"/>
        <v/>
      </c>
      <c r="G26" s="319"/>
      <c r="H26" s="151"/>
      <c r="I26" s="258" t="str">
        <f t="shared" si="6"/>
        <v/>
      </c>
      <c r="J26" s="319"/>
      <c r="K26" s="151"/>
      <c r="L26" s="258" t="str">
        <f t="shared" si="7"/>
        <v/>
      </c>
      <c r="M26" s="161" t="str">
        <f t="shared" si="4"/>
        <v/>
      </c>
      <c r="N26" s="453"/>
      <c r="O26" s="453"/>
      <c r="P26" s="453"/>
      <c r="Q26" s="454"/>
    </row>
    <row r="27" spans="1:17" s="51" customFormat="1" ht="22.5" customHeight="1" x14ac:dyDescent="0.45">
      <c r="A27" s="57"/>
      <c r="B27" s="166" t="s">
        <v>31</v>
      </c>
      <c r="C27" s="161">
        <f>SUM(C13:C26)</f>
        <v>0</v>
      </c>
      <c r="D27" s="467"/>
      <c r="E27" s="468"/>
      <c r="F27" s="468"/>
      <c r="G27" s="468"/>
      <c r="H27" s="468"/>
      <c r="I27" s="468"/>
      <c r="J27" s="468"/>
      <c r="K27" s="468"/>
      <c r="L27" s="468"/>
      <c r="M27" s="468"/>
      <c r="N27" s="468"/>
      <c r="O27" s="468"/>
      <c r="P27" s="468"/>
      <c r="Q27" s="469"/>
    </row>
    <row r="28" spans="1:17" ht="21.6" customHeight="1" x14ac:dyDescent="0.45">
      <c r="A28" s="52"/>
      <c r="B28" s="170" t="s">
        <v>77</v>
      </c>
      <c r="C28" s="171"/>
      <c r="D28" s="172"/>
      <c r="E28" s="173"/>
      <c r="F28" s="174"/>
      <c r="G28" s="175"/>
      <c r="H28" s="174"/>
      <c r="I28" s="174"/>
      <c r="J28" s="176"/>
      <c r="K28" s="174"/>
      <c r="L28" s="174"/>
      <c r="M28" s="173"/>
      <c r="N28" s="177"/>
      <c r="O28" s="177"/>
      <c r="P28" s="177"/>
      <c r="Q28" s="178"/>
    </row>
    <row r="29" spans="1:17" s="51" customFormat="1" ht="22.5" customHeight="1" x14ac:dyDescent="0.45">
      <c r="A29" s="52"/>
      <c r="B29" s="179"/>
      <c r="C29" s="254" t="str">
        <f>IF(SUM(M29:M31)=0,"",SUM(M29:M31))</f>
        <v/>
      </c>
      <c r="D29" s="305"/>
      <c r="E29" s="231"/>
      <c r="F29" s="257" t="str">
        <f t="shared" ref="F29:F38" si="8">IF(E29="","","X")</f>
        <v/>
      </c>
      <c r="G29" s="321"/>
      <c r="H29" s="173"/>
      <c r="I29" s="257" t="str">
        <f t="shared" ref="I29:I38" si="9">IF(G29="","","X")</f>
        <v/>
      </c>
      <c r="J29" s="321"/>
      <c r="K29" s="173"/>
      <c r="L29" s="257" t="str">
        <f t="shared" ref="L29:L38" si="10">IF(J29="","","=")</f>
        <v/>
      </c>
      <c r="M29" s="262" t="str">
        <f t="shared" ref="M29:M31" si="11">IF(E29*IF(G29="",1,G29)*IF(J29="",1,J29)=0,"",ROUNDDOWN(E29*IF(G29="",1,G29)*IF(J29="",1,J29),0))</f>
        <v/>
      </c>
      <c r="N29" s="456"/>
      <c r="O29" s="456"/>
      <c r="P29" s="456"/>
      <c r="Q29" s="457"/>
    </row>
    <row r="30" spans="1:17" s="51" customFormat="1" ht="22.5" customHeight="1" x14ac:dyDescent="0.45">
      <c r="A30" s="52"/>
      <c r="B30" s="53"/>
      <c r="C30" s="254"/>
      <c r="D30" s="304"/>
      <c r="E30" s="232"/>
      <c r="F30" s="255" t="str">
        <f t="shared" si="8"/>
        <v/>
      </c>
      <c r="G30" s="322"/>
      <c r="H30" s="236"/>
      <c r="I30" s="255" t="str">
        <f t="shared" si="9"/>
        <v/>
      </c>
      <c r="J30" s="322"/>
      <c r="K30" s="236"/>
      <c r="L30" s="255" t="str">
        <f t="shared" si="10"/>
        <v/>
      </c>
      <c r="M30" s="256" t="str">
        <f t="shared" si="11"/>
        <v/>
      </c>
      <c r="N30" s="462"/>
      <c r="O30" s="462"/>
      <c r="P30" s="462"/>
      <c r="Q30" s="463"/>
    </row>
    <row r="31" spans="1:17" s="51" customFormat="1" ht="22.5" customHeight="1" x14ac:dyDescent="0.45">
      <c r="A31" s="52"/>
      <c r="B31" s="53"/>
      <c r="C31" s="260"/>
      <c r="D31" s="306"/>
      <c r="E31" s="233"/>
      <c r="F31" s="258" t="str">
        <f t="shared" si="8"/>
        <v/>
      </c>
      <c r="G31" s="323"/>
      <c r="H31" s="237"/>
      <c r="I31" s="258" t="str">
        <f t="shared" si="9"/>
        <v/>
      </c>
      <c r="J31" s="323"/>
      <c r="K31" s="237"/>
      <c r="L31" s="258" t="str">
        <f t="shared" si="10"/>
        <v/>
      </c>
      <c r="M31" s="161" t="str">
        <f t="shared" si="11"/>
        <v/>
      </c>
      <c r="N31" s="458"/>
      <c r="O31" s="458"/>
      <c r="P31" s="458"/>
      <c r="Q31" s="459"/>
    </row>
    <row r="32" spans="1:17" ht="21.6" customHeight="1" x14ac:dyDescent="0.45">
      <c r="A32" s="52"/>
      <c r="B32" s="470" t="s">
        <v>70</v>
      </c>
      <c r="C32" s="471"/>
      <c r="D32" s="471"/>
      <c r="E32" s="471"/>
      <c r="F32" s="471"/>
      <c r="G32" s="471"/>
      <c r="H32" s="471"/>
      <c r="I32" s="471"/>
      <c r="J32" s="471"/>
      <c r="K32" s="471"/>
      <c r="L32" s="471"/>
      <c r="M32" s="471"/>
      <c r="N32" s="471"/>
      <c r="O32" s="471"/>
      <c r="P32" s="471"/>
      <c r="Q32" s="472"/>
    </row>
    <row r="33" spans="1:17" s="51" customFormat="1" ht="22.5" customHeight="1" x14ac:dyDescent="0.45">
      <c r="A33" s="52"/>
      <c r="B33" s="213"/>
      <c r="C33" s="259" t="str">
        <f>IF(SUM(M33:M35)=0,"",SUM(M33:M35))</f>
        <v/>
      </c>
      <c r="D33" s="299"/>
      <c r="E33" s="225"/>
      <c r="F33" s="257" t="str">
        <f t="shared" si="8"/>
        <v/>
      </c>
      <c r="G33" s="315"/>
      <c r="H33" s="201"/>
      <c r="I33" s="257" t="str">
        <f t="shared" si="9"/>
        <v/>
      </c>
      <c r="J33" s="315"/>
      <c r="K33" s="201"/>
      <c r="L33" s="257" t="str">
        <f t="shared" si="10"/>
        <v/>
      </c>
      <c r="M33" s="262" t="str">
        <f t="shared" ref="M33:M41" si="12">IF(E33*IF(G33="",1,G33)*IF(J33="",1,J33)=0,"",ROUNDDOWN(E33*IF(G33="",1,G33)*IF(J33="",1,J33),0))</f>
        <v/>
      </c>
      <c r="N33" s="473"/>
      <c r="O33" s="473"/>
      <c r="P33" s="473"/>
      <c r="Q33" s="474"/>
    </row>
    <row r="34" spans="1:17" s="51" customFormat="1" ht="22.5" customHeight="1" x14ac:dyDescent="0.45">
      <c r="A34" s="52"/>
      <c r="B34" s="53"/>
      <c r="C34" s="254"/>
      <c r="D34" s="211"/>
      <c r="E34" s="226"/>
      <c r="F34" s="255" t="str">
        <f t="shared" si="8"/>
        <v/>
      </c>
      <c r="G34" s="318"/>
      <c r="H34" s="203"/>
      <c r="I34" s="255" t="str">
        <f t="shared" si="9"/>
        <v/>
      </c>
      <c r="J34" s="318"/>
      <c r="K34" s="203"/>
      <c r="L34" s="255" t="str">
        <f t="shared" si="10"/>
        <v/>
      </c>
      <c r="M34" s="256" t="str">
        <f t="shared" si="12"/>
        <v/>
      </c>
      <c r="N34" s="460"/>
      <c r="O34" s="460"/>
      <c r="P34" s="460"/>
      <c r="Q34" s="461"/>
    </row>
    <row r="35" spans="1:17" s="51" customFormat="1" ht="22.5" customHeight="1" x14ac:dyDescent="0.45">
      <c r="A35" s="52"/>
      <c r="B35" s="56"/>
      <c r="C35" s="273"/>
      <c r="D35" s="211"/>
      <c r="E35" s="227"/>
      <c r="F35" s="258" t="str">
        <f t="shared" si="8"/>
        <v/>
      </c>
      <c r="G35" s="319"/>
      <c r="H35" s="151"/>
      <c r="I35" s="258" t="str">
        <f t="shared" si="9"/>
        <v/>
      </c>
      <c r="J35" s="319"/>
      <c r="K35" s="151"/>
      <c r="L35" s="258" t="str">
        <f t="shared" si="10"/>
        <v/>
      </c>
      <c r="M35" s="161" t="str">
        <f t="shared" si="12"/>
        <v/>
      </c>
      <c r="N35" s="453"/>
      <c r="O35" s="453"/>
      <c r="P35" s="453"/>
      <c r="Q35" s="454"/>
    </row>
    <row r="36" spans="1:17" s="51" customFormat="1" ht="22.5" customHeight="1" x14ac:dyDescent="0.45">
      <c r="A36" s="52"/>
      <c r="B36" s="213"/>
      <c r="C36" s="254" t="str">
        <f>IF(SUM(M36:M38)=0,"",SUM(M36:M38))</f>
        <v/>
      </c>
      <c r="D36" s="210"/>
      <c r="E36" s="225"/>
      <c r="F36" s="255" t="str">
        <f t="shared" si="8"/>
        <v/>
      </c>
      <c r="G36" s="318"/>
      <c r="H36" s="203"/>
      <c r="I36" s="255" t="str">
        <f t="shared" si="9"/>
        <v/>
      </c>
      <c r="J36" s="318"/>
      <c r="K36" s="203"/>
      <c r="L36" s="255" t="str">
        <f t="shared" si="10"/>
        <v/>
      </c>
      <c r="M36" s="256" t="str">
        <f t="shared" si="12"/>
        <v/>
      </c>
      <c r="N36" s="460"/>
      <c r="O36" s="460"/>
      <c r="P36" s="460"/>
      <c r="Q36" s="461"/>
    </row>
    <row r="37" spans="1:17" s="51" customFormat="1" ht="22.5" customHeight="1" x14ac:dyDescent="0.45">
      <c r="A37" s="52"/>
      <c r="B37" s="53"/>
      <c r="C37" s="254"/>
      <c r="D37" s="211"/>
      <c r="E37" s="226"/>
      <c r="F37" s="255" t="str">
        <f t="shared" si="8"/>
        <v/>
      </c>
      <c r="G37" s="318"/>
      <c r="H37" s="203"/>
      <c r="I37" s="255" t="str">
        <f t="shared" si="9"/>
        <v/>
      </c>
      <c r="J37" s="318"/>
      <c r="K37" s="203"/>
      <c r="L37" s="255" t="str">
        <f t="shared" si="10"/>
        <v/>
      </c>
      <c r="M37" s="256" t="str">
        <f t="shared" si="12"/>
        <v/>
      </c>
      <c r="N37" s="460"/>
      <c r="O37" s="460"/>
      <c r="P37" s="460"/>
      <c r="Q37" s="461"/>
    </row>
    <row r="38" spans="1:17" s="51" customFormat="1" ht="22.5" customHeight="1" x14ac:dyDescent="0.45">
      <c r="A38" s="52"/>
      <c r="B38" s="56"/>
      <c r="C38" s="260"/>
      <c r="D38" s="212"/>
      <c r="E38" s="227"/>
      <c r="F38" s="258" t="str">
        <f t="shared" si="8"/>
        <v/>
      </c>
      <c r="G38" s="319"/>
      <c r="H38" s="151"/>
      <c r="I38" s="258" t="str">
        <f t="shared" si="9"/>
        <v/>
      </c>
      <c r="J38" s="319"/>
      <c r="K38" s="151"/>
      <c r="L38" s="258" t="str">
        <f t="shared" si="10"/>
        <v/>
      </c>
      <c r="M38" s="161" t="str">
        <f t="shared" si="12"/>
        <v/>
      </c>
      <c r="N38" s="453"/>
      <c r="O38" s="453"/>
      <c r="P38" s="453"/>
      <c r="Q38" s="454"/>
    </row>
    <row r="39" spans="1:17" s="51" customFormat="1" ht="22.5" customHeight="1" x14ac:dyDescent="0.45">
      <c r="A39" s="52"/>
      <c r="B39" s="213"/>
      <c r="C39" s="254" t="str">
        <f>IF(SUM(M39:M41)=0,"",SUM(M39:M41))</f>
        <v/>
      </c>
      <c r="D39" s="199"/>
      <c r="E39" s="225"/>
      <c r="F39" s="255" t="str">
        <f t="shared" ref="F39:F41" si="13">IF(E39="","","X")</f>
        <v/>
      </c>
      <c r="G39" s="318"/>
      <c r="H39" s="203"/>
      <c r="I39" s="255" t="str">
        <f t="shared" ref="I39:I41" si="14">IF(G39="","","X")</f>
        <v/>
      </c>
      <c r="J39" s="318"/>
      <c r="K39" s="203"/>
      <c r="L39" s="255" t="str">
        <f t="shared" ref="L39:L41" si="15">IF(J39="","","=")</f>
        <v/>
      </c>
      <c r="M39" s="256" t="str">
        <f t="shared" si="12"/>
        <v/>
      </c>
      <c r="N39" s="460"/>
      <c r="O39" s="460"/>
      <c r="P39" s="460"/>
      <c r="Q39" s="461"/>
    </row>
    <row r="40" spans="1:17" s="51" customFormat="1" ht="22.5" customHeight="1" x14ac:dyDescent="0.45">
      <c r="A40" s="52"/>
      <c r="B40" s="53"/>
      <c r="C40" s="254"/>
      <c r="D40" s="199"/>
      <c r="E40" s="226"/>
      <c r="F40" s="255" t="str">
        <f t="shared" si="13"/>
        <v/>
      </c>
      <c r="G40" s="318"/>
      <c r="H40" s="203"/>
      <c r="I40" s="255" t="str">
        <f t="shared" si="14"/>
        <v/>
      </c>
      <c r="J40" s="318"/>
      <c r="K40" s="203"/>
      <c r="L40" s="255" t="str">
        <f t="shared" si="15"/>
        <v/>
      </c>
      <c r="M40" s="256" t="str">
        <f t="shared" si="12"/>
        <v/>
      </c>
      <c r="N40" s="460"/>
      <c r="O40" s="460"/>
      <c r="P40" s="460"/>
      <c r="Q40" s="461"/>
    </row>
    <row r="41" spans="1:17" s="51" customFormat="1" ht="22.5" customHeight="1" x14ac:dyDescent="0.45">
      <c r="A41" s="52"/>
      <c r="B41" s="56"/>
      <c r="C41" s="260"/>
      <c r="D41" s="209"/>
      <c r="E41" s="227"/>
      <c r="F41" s="258" t="str">
        <f t="shared" si="13"/>
        <v/>
      </c>
      <c r="G41" s="319"/>
      <c r="H41" s="151"/>
      <c r="I41" s="258" t="str">
        <f t="shared" si="14"/>
        <v/>
      </c>
      <c r="J41" s="319"/>
      <c r="K41" s="151"/>
      <c r="L41" s="258" t="str">
        <f t="shared" si="15"/>
        <v/>
      </c>
      <c r="M41" s="161" t="str">
        <f t="shared" si="12"/>
        <v/>
      </c>
      <c r="N41" s="453"/>
      <c r="O41" s="453"/>
      <c r="P41" s="453"/>
      <c r="Q41" s="454"/>
    </row>
    <row r="42" spans="1:17" s="51" customFormat="1" ht="22.5" customHeight="1" x14ac:dyDescent="0.45">
      <c r="A42" s="57"/>
      <c r="B42" s="166" t="s">
        <v>32</v>
      </c>
      <c r="C42" s="161">
        <f>SUM(C28:C41)</f>
        <v>0</v>
      </c>
      <c r="D42" s="464"/>
      <c r="E42" s="465"/>
      <c r="F42" s="465"/>
      <c r="G42" s="465"/>
      <c r="H42" s="465"/>
      <c r="I42" s="465"/>
      <c r="J42" s="465"/>
      <c r="K42" s="465"/>
      <c r="L42" s="465"/>
      <c r="M42" s="465"/>
      <c r="N42" s="465"/>
      <c r="O42" s="465"/>
      <c r="P42" s="465"/>
      <c r="Q42" s="466"/>
    </row>
    <row r="43" spans="1:17" ht="21.6" customHeight="1" x14ac:dyDescent="0.45">
      <c r="A43" s="52"/>
      <c r="B43" s="170" t="s">
        <v>77</v>
      </c>
      <c r="C43" s="171"/>
      <c r="D43" s="172"/>
      <c r="E43" s="180"/>
      <c r="F43" s="181"/>
      <c r="G43" s="182"/>
      <c r="H43" s="181"/>
      <c r="I43" s="181"/>
      <c r="J43" s="183"/>
      <c r="K43" s="181"/>
      <c r="L43" s="181"/>
      <c r="M43" s="180"/>
      <c r="N43" s="184"/>
      <c r="O43" s="184"/>
      <c r="P43" s="184"/>
      <c r="Q43" s="185"/>
    </row>
    <row r="44" spans="1:17" s="51" customFormat="1" ht="22.5" customHeight="1" x14ac:dyDescent="0.45">
      <c r="A44" s="52"/>
      <c r="B44" s="179"/>
      <c r="C44" s="254" t="str">
        <f>IF(SUM(M44:M46)=0,"",SUM(M44:M46))</f>
        <v/>
      </c>
      <c r="D44" s="307"/>
      <c r="E44" s="231"/>
      <c r="F44" s="255" t="str">
        <f t="shared" ref="F44:F46" si="16">IF(E44="","","X")</f>
        <v/>
      </c>
      <c r="G44" s="324"/>
      <c r="H44" s="236"/>
      <c r="I44" s="255" t="str">
        <f t="shared" ref="I44:I46" si="17">IF(G44="","","X")</f>
        <v/>
      </c>
      <c r="J44" s="324"/>
      <c r="K44" s="236"/>
      <c r="L44" s="255" t="str">
        <f t="shared" ref="L44:L45" si="18">IF(J44="","","=")</f>
        <v/>
      </c>
      <c r="M44" s="256" t="str">
        <f t="shared" ref="M44:M46" si="19">IF(E44*IF(G44="",1,G44)*IF(J44="",1,J44)=0,"",ROUNDDOWN(E44*IF(G44="",1,G44)*IF(J44="",1,J44),0))</f>
        <v/>
      </c>
      <c r="N44" s="462"/>
      <c r="O44" s="462"/>
      <c r="P44" s="462"/>
      <c r="Q44" s="463"/>
    </row>
    <row r="45" spans="1:17" s="51" customFormat="1" ht="22.5" customHeight="1" x14ac:dyDescent="0.45">
      <c r="A45" s="52"/>
      <c r="B45" s="53"/>
      <c r="C45" s="254"/>
      <c r="D45" s="304"/>
      <c r="E45" s="232"/>
      <c r="F45" s="255" t="str">
        <f t="shared" si="16"/>
        <v/>
      </c>
      <c r="G45" s="322"/>
      <c r="H45" s="236"/>
      <c r="I45" s="255" t="str">
        <f t="shared" si="17"/>
        <v/>
      </c>
      <c r="J45" s="322"/>
      <c r="K45" s="236"/>
      <c r="L45" s="255" t="str">
        <f t="shared" si="18"/>
        <v/>
      </c>
      <c r="M45" s="256" t="str">
        <f t="shared" si="19"/>
        <v/>
      </c>
      <c r="N45" s="462"/>
      <c r="O45" s="462"/>
      <c r="P45" s="462"/>
      <c r="Q45" s="463"/>
    </row>
    <row r="46" spans="1:17" s="51" customFormat="1" ht="22.5" customHeight="1" x14ac:dyDescent="0.45">
      <c r="A46" s="52"/>
      <c r="B46" s="53"/>
      <c r="C46" s="260"/>
      <c r="D46" s="306"/>
      <c r="E46" s="233"/>
      <c r="F46" s="258" t="str">
        <f t="shared" si="16"/>
        <v/>
      </c>
      <c r="G46" s="323"/>
      <c r="H46" s="237"/>
      <c r="I46" s="258" t="str">
        <f t="shared" si="17"/>
        <v/>
      </c>
      <c r="J46" s="323"/>
      <c r="K46" s="237"/>
      <c r="L46" s="258" t="str">
        <f>IF(J46="","","=")</f>
        <v/>
      </c>
      <c r="M46" s="161" t="str">
        <f t="shared" si="19"/>
        <v/>
      </c>
      <c r="N46" s="458"/>
      <c r="O46" s="458"/>
      <c r="P46" s="458"/>
      <c r="Q46" s="459"/>
    </row>
    <row r="47" spans="1:17" ht="21.6" customHeight="1" x14ac:dyDescent="0.45">
      <c r="A47" s="52"/>
      <c r="B47" s="470" t="s">
        <v>70</v>
      </c>
      <c r="C47" s="471"/>
      <c r="D47" s="471"/>
      <c r="E47" s="471"/>
      <c r="F47" s="475"/>
      <c r="G47" s="475"/>
      <c r="H47" s="475"/>
      <c r="I47" s="475"/>
      <c r="J47" s="471"/>
      <c r="K47" s="471"/>
      <c r="L47" s="471"/>
      <c r="M47" s="471"/>
      <c r="N47" s="471"/>
      <c r="O47" s="471"/>
      <c r="P47" s="471"/>
      <c r="Q47" s="472"/>
    </row>
    <row r="48" spans="1:17" s="51" customFormat="1" ht="22.5" customHeight="1" x14ac:dyDescent="0.45">
      <c r="A48" s="52"/>
      <c r="B48" s="213"/>
      <c r="C48" s="259" t="str">
        <f>IF(SUM(M48:M50)=0,"",SUM(M48:M50))</f>
        <v/>
      </c>
      <c r="D48" s="299"/>
      <c r="E48" s="274"/>
      <c r="F48" s="277" t="str">
        <f t="shared" ref="F48:F53" si="20">IF(E48="","","X")</f>
        <v/>
      </c>
      <c r="G48" s="315"/>
      <c r="H48" s="201"/>
      <c r="I48" s="257" t="str">
        <f t="shared" ref="I48:I53" si="21">IF(G48="","","X")</f>
        <v/>
      </c>
      <c r="J48" s="315"/>
      <c r="K48" s="201"/>
      <c r="L48" s="257" t="str">
        <f t="shared" ref="L48:L53" si="22">IF(J48="","","=")</f>
        <v/>
      </c>
      <c r="M48" s="262" t="str">
        <f t="shared" ref="M48:M56" si="23">IF(E48*IF(G48="",1,G48)*IF(J48="",1,J48)=0,"",ROUNDDOWN(E48*IF(G48="",1,G48)*IF(J48="",1,J48),0))</f>
        <v/>
      </c>
      <c r="N48" s="473"/>
      <c r="O48" s="473"/>
      <c r="P48" s="473"/>
      <c r="Q48" s="474"/>
    </row>
    <row r="49" spans="1:19" s="51" customFormat="1" ht="22.5" customHeight="1" x14ac:dyDescent="0.45">
      <c r="A49" s="52"/>
      <c r="B49" s="53"/>
      <c r="C49" s="254"/>
      <c r="D49" s="211"/>
      <c r="E49" s="275"/>
      <c r="F49" s="278" t="str">
        <f t="shared" si="20"/>
        <v/>
      </c>
      <c r="G49" s="318"/>
      <c r="H49" s="203"/>
      <c r="I49" s="255" t="str">
        <f t="shared" si="21"/>
        <v/>
      </c>
      <c r="J49" s="318"/>
      <c r="K49" s="203"/>
      <c r="L49" s="255" t="str">
        <f t="shared" si="22"/>
        <v/>
      </c>
      <c r="M49" s="256" t="str">
        <f t="shared" si="23"/>
        <v/>
      </c>
      <c r="N49" s="460"/>
      <c r="O49" s="460"/>
      <c r="P49" s="460"/>
      <c r="Q49" s="461"/>
    </row>
    <row r="50" spans="1:19" s="51" customFormat="1" ht="22.5" customHeight="1" x14ac:dyDescent="0.45">
      <c r="A50" s="52"/>
      <c r="B50" s="56"/>
      <c r="C50" s="273"/>
      <c r="D50" s="308"/>
      <c r="E50" s="276"/>
      <c r="F50" s="279" t="str">
        <f t="shared" si="20"/>
        <v/>
      </c>
      <c r="G50" s="317"/>
      <c r="H50" s="151"/>
      <c r="I50" s="258" t="str">
        <f t="shared" si="21"/>
        <v/>
      </c>
      <c r="J50" s="317"/>
      <c r="K50" s="151"/>
      <c r="L50" s="258" t="str">
        <f t="shared" si="22"/>
        <v/>
      </c>
      <c r="M50" s="161" t="str">
        <f t="shared" si="23"/>
        <v/>
      </c>
      <c r="N50" s="453"/>
      <c r="O50" s="453"/>
      <c r="P50" s="453"/>
      <c r="Q50" s="454"/>
    </row>
    <row r="51" spans="1:19" s="51" customFormat="1" ht="22.5" customHeight="1" x14ac:dyDescent="0.45">
      <c r="A51" s="52"/>
      <c r="B51" s="213"/>
      <c r="C51" s="259" t="str">
        <f>IF(SUM(M51:M53)=0,"",SUM(M51:M53))</f>
        <v/>
      </c>
      <c r="D51" s="199"/>
      <c r="E51" s="225"/>
      <c r="F51" s="255" t="str">
        <f t="shared" si="20"/>
        <v/>
      </c>
      <c r="G51" s="318"/>
      <c r="H51" s="203"/>
      <c r="I51" s="255" t="str">
        <f t="shared" si="21"/>
        <v/>
      </c>
      <c r="J51" s="318"/>
      <c r="K51" s="203"/>
      <c r="L51" s="255" t="str">
        <f t="shared" si="22"/>
        <v/>
      </c>
      <c r="M51" s="256" t="str">
        <f t="shared" si="23"/>
        <v/>
      </c>
      <c r="N51" s="460"/>
      <c r="O51" s="460"/>
      <c r="P51" s="460"/>
      <c r="Q51" s="461"/>
    </row>
    <row r="52" spans="1:19" s="51" customFormat="1" ht="22.5" customHeight="1" x14ac:dyDescent="0.45">
      <c r="A52" s="52"/>
      <c r="B52" s="53"/>
      <c r="C52" s="254"/>
      <c r="D52" s="309"/>
      <c r="E52" s="226"/>
      <c r="F52" s="255" t="str">
        <f t="shared" si="20"/>
        <v/>
      </c>
      <c r="G52" s="316"/>
      <c r="H52" s="203"/>
      <c r="I52" s="255" t="str">
        <f t="shared" si="21"/>
        <v/>
      </c>
      <c r="J52" s="316"/>
      <c r="K52" s="203"/>
      <c r="L52" s="255" t="str">
        <f t="shared" si="22"/>
        <v/>
      </c>
      <c r="M52" s="256" t="str">
        <f t="shared" si="23"/>
        <v/>
      </c>
      <c r="N52" s="460"/>
      <c r="O52" s="460"/>
      <c r="P52" s="460"/>
      <c r="Q52" s="461"/>
    </row>
    <row r="53" spans="1:19" s="51" customFormat="1" ht="22.5" customHeight="1" x14ac:dyDescent="0.45">
      <c r="A53" s="52"/>
      <c r="B53" s="56"/>
      <c r="C53" s="260"/>
      <c r="D53" s="308"/>
      <c r="E53" s="227"/>
      <c r="F53" s="258" t="str">
        <f t="shared" si="20"/>
        <v/>
      </c>
      <c r="G53" s="317"/>
      <c r="H53" s="151"/>
      <c r="I53" s="258" t="str">
        <f t="shared" si="21"/>
        <v/>
      </c>
      <c r="J53" s="317"/>
      <c r="K53" s="151"/>
      <c r="L53" s="258" t="str">
        <f t="shared" si="22"/>
        <v/>
      </c>
      <c r="M53" s="161" t="str">
        <f t="shared" si="23"/>
        <v/>
      </c>
      <c r="N53" s="453"/>
      <c r="O53" s="453"/>
      <c r="P53" s="453"/>
      <c r="Q53" s="454"/>
    </row>
    <row r="54" spans="1:19" s="51" customFormat="1" ht="22.5" customHeight="1" x14ac:dyDescent="0.45">
      <c r="A54" s="52"/>
      <c r="B54" s="213"/>
      <c r="C54" s="259" t="str">
        <f>IF(SUM(M54:M56)=0,"",SUM(M54:M56))</f>
        <v/>
      </c>
      <c r="D54" s="309"/>
      <c r="E54" s="225"/>
      <c r="F54" s="255" t="str">
        <f t="shared" ref="F54:F56" si="24">IF(E54="","","X")</f>
        <v/>
      </c>
      <c r="G54" s="316"/>
      <c r="H54" s="203"/>
      <c r="I54" s="255" t="str">
        <f t="shared" ref="I54:I56" si="25">IF(G54="","","X")</f>
        <v/>
      </c>
      <c r="J54" s="316"/>
      <c r="K54" s="203"/>
      <c r="L54" s="255" t="str">
        <f t="shared" ref="L54:L56" si="26">IF(J54="","","=")</f>
        <v/>
      </c>
      <c r="M54" s="256" t="str">
        <f t="shared" si="23"/>
        <v/>
      </c>
      <c r="N54" s="460"/>
      <c r="O54" s="460"/>
      <c r="P54" s="460"/>
      <c r="Q54" s="461"/>
      <c r="S54" s="32"/>
    </row>
    <row r="55" spans="1:19" s="51" customFormat="1" ht="22.5" customHeight="1" x14ac:dyDescent="0.45">
      <c r="A55" s="52"/>
      <c r="B55" s="53"/>
      <c r="C55" s="254"/>
      <c r="D55" s="309"/>
      <c r="E55" s="226"/>
      <c r="F55" s="255" t="str">
        <f t="shared" si="24"/>
        <v/>
      </c>
      <c r="G55" s="316"/>
      <c r="H55" s="203"/>
      <c r="I55" s="255" t="str">
        <f t="shared" si="25"/>
        <v/>
      </c>
      <c r="J55" s="316"/>
      <c r="K55" s="203"/>
      <c r="L55" s="255" t="str">
        <f t="shared" si="26"/>
        <v/>
      </c>
      <c r="M55" s="256" t="str">
        <f t="shared" si="23"/>
        <v/>
      </c>
      <c r="N55" s="460"/>
      <c r="O55" s="460"/>
      <c r="P55" s="460"/>
      <c r="Q55" s="461"/>
    </row>
    <row r="56" spans="1:19" s="51" customFormat="1" ht="22.5" customHeight="1" x14ac:dyDescent="0.45">
      <c r="A56" s="52"/>
      <c r="B56" s="56"/>
      <c r="C56" s="260"/>
      <c r="D56" s="308"/>
      <c r="E56" s="227"/>
      <c r="F56" s="258" t="str">
        <f t="shared" si="24"/>
        <v/>
      </c>
      <c r="G56" s="317"/>
      <c r="H56" s="151"/>
      <c r="I56" s="258" t="str">
        <f t="shared" si="25"/>
        <v/>
      </c>
      <c r="J56" s="317"/>
      <c r="K56" s="151"/>
      <c r="L56" s="258" t="str">
        <f t="shared" si="26"/>
        <v/>
      </c>
      <c r="M56" s="161" t="str">
        <f t="shared" si="23"/>
        <v/>
      </c>
      <c r="N56" s="453"/>
      <c r="O56" s="453"/>
      <c r="P56" s="453"/>
      <c r="Q56" s="454"/>
    </row>
    <row r="57" spans="1:19" s="51" customFormat="1" ht="22.5" customHeight="1" x14ac:dyDescent="0.45">
      <c r="A57" s="57"/>
      <c r="B57" s="146" t="s">
        <v>33</v>
      </c>
      <c r="C57" s="261">
        <f>SUM(C43:C56)</f>
        <v>0</v>
      </c>
      <c r="D57" s="464"/>
      <c r="E57" s="465"/>
      <c r="F57" s="465"/>
      <c r="G57" s="465"/>
      <c r="H57" s="465"/>
      <c r="I57" s="465"/>
      <c r="J57" s="465"/>
      <c r="K57" s="465"/>
      <c r="L57" s="465"/>
      <c r="M57" s="465"/>
      <c r="N57" s="465"/>
      <c r="O57" s="465"/>
      <c r="P57" s="465"/>
      <c r="Q57" s="466"/>
    </row>
    <row r="58" spans="1:19" ht="21.6" customHeight="1" x14ac:dyDescent="0.45">
      <c r="A58" s="52"/>
      <c r="B58" s="170" t="s">
        <v>77</v>
      </c>
      <c r="C58" s="171"/>
      <c r="D58" s="172"/>
      <c r="E58" s="180"/>
      <c r="F58" s="181"/>
      <c r="G58" s="182"/>
      <c r="H58" s="181"/>
      <c r="I58" s="181"/>
      <c r="J58" s="183"/>
      <c r="K58" s="181"/>
      <c r="L58" s="181"/>
      <c r="M58" s="180"/>
      <c r="N58" s="184"/>
      <c r="O58" s="184"/>
      <c r="P58" s="184"/>
      <c r="Q58" s="185"/>
    </row>
    <row r="59" spans="1:19" s="51" customFormat="1" ht="22.5" customHeight="1" x14ac:dyDescent="0.45">
      <c r="A59" s="52"/>
      <c r="B59" s="179"/>
      <c r="C59" s="254" t="str">
        <f>IF(SUM(M59:M61)=0,"",SUM(M59:M61))</f>
        <v/>
      </c>
      <c r="D59" s="307"/>
      <c r="E59" s="231"/>
      <c r="F59" s="255" t="str">
        <f t="shared" ref="F59:F61" si="27">IF(E59="","","X")</f>
        <v/>
      </c>
      <c r="G59" s="324"/>
      <c r="H59" s="214"/>
      <c r="I59" s="255" t="str">
        <f t="shared" ref="I59:I61" si="28">IF(G59="","","X")</f>
        <v/>
      </c>
      <c r="J59" s="324"/>
      <c r="K59" s="214"/>
      <c r="L59" s="255" t="str">
        <f t="shared" ref="L59:L60" si="29">IF(J59="","","=")</f>
        <v/>
      </c>
      <c r="M59" s="256" t="str">
        <f t="shared" ref="M59:M61" si="30">IF(E59*IF(G59="",1,G59)*IF(J59="",1,J59)=0,"",ROUNDDOWN(E59*IF(G59="",1,G59)*IF(J59="",1,J59),0))</f>
        <v/>
      </c>
      <c r="N59" s="462"/>
      <c r="O59" s="462"/>
      <c r="P59" s="462"/>
      <c r="Q59" s="463"/>
    </row>
    <row r="60" spans="1:19" s="51" customFormat="1" ht="22.5" customHeight="1" x14ac:dyDescent="0.45">
      <c r="A60" s="52"/>
      <c r="B60" s="53"/>
      <c r="C60" s="254"/>
      <c r="D60" s="304"/>
      <c r="E60" s="232"/>
      <c r="F60" s="255" t="str">
        <f t="shared" si="27"/>
        <v/>
      </c>
      <c r="G60" s="322"/>
      <c r="H60" s="214"/>
      <c r="I60" s="255" t="str">
        <f t="shared" si="28"/>
        <v/>
      </c>
      <c r="J60" s="322"/>
      <c r="K60" s="214"/>
      <c r="L60" s="255" t="str">
        <f t="shared" si="29"/>
        <v/>
      </c>
      <c r="M60" s="256" t="str">
        <f t="shared" si="30"/>
        <v/>
      </c>
      <c r="N60" s="462"/>
      <c r="O60" s="462"/>
      <c r="P60" s="462"/>
      <c r="Q60" s="463"/>
    </row>
    <row r="61" spans="1:19" s="51" customFormat="1" ht="22.5" customHeight="1" x14ac:dyDescent="0.45">
      <c r="A61" s="52"/>
      <c r="B61" s="53"/>
      <c r="C61" s="260"/>
      <c r="D61" s="306"/>
      <c r="E61" s="233"/>
      <c r="F61" s="258" t="str">
        <f t="shared" si="27"/>
        <v/>
      </c>
      <c r="G61" s="323"/>
      <c r="H61" s="238"/>
      <c r="I61" s="258" t="str">
        <f t="shared" si="28"/>
        <v/>
      </c>
      <c r="J61" s="323"/>
      <c r="K61" s="238"/>
      <c r="L61" s="258" t="str">
        <f>IF(J61="","","=")</f>
        <v/>
      </c>
      <c r="M61" s="161" t="str">
        <f t="shared" si="30"/>
        <v/>
      </c>
      <c r="N61" s="458"/>
      <c r="O61" s="458"/>
      <c r="P61" s="458"/>
      <c r="Q61" s="459"/>
    </row>
    <row r="62" spans="1:19" ht="21.6" customHeight="1" x14ac:dyDescent="0.45">
      <c r="A62" s="52"/>
      <c r="B62" s="470" t="s">
        <v>70</v>
      </c>
      <c r="C62" s="471"/>
      <c r="D62" s="471"/>
      <c r="E62" s="471"/>
      <c r="F62" s="475"/>
      <c r="G62" s="475"/>
      <c r="H62" s="475"/>
      <c r="I62" s="475"/>
      <c r="J62" s="471"/>
      <c r="K62" s="471"/>
      <c r="L62" s="471"/>
      <c r="M62" s="471"/>
      <c r="N62" s="471"/>
      <c r="O62" s="471"/>
      <c r="P62" s="471"/>
      <c r="Q62" s="472"/>
    </row>
    <row r="63" spans="1:19" s="51" customFormat="1" ht="22.5" customHeight="1" x14ac:dyDescent="0.45">
      <c r="A63" s="52"/>
      <c r="B63" s="213"/>
      <c r="C63" s="259" t="str">
        <f>IF(SUM(M63:M65)=0,"",SUM(M63:M65))</f>
        <v/>
      </c>
      <c r="D63" s="299"/>
      <c r="E63" s="225"/>
      <c r="F63" s="257" t="str">
        <f t="shared" ref="F63:F65" si="31">IF(E63="","","X")</f>
        <v/>
      </c>
      <c r="G63" s="315"/>
      <c r="H63" s="202"/>
      <c r="I63" s="257" t="str">
        <f t="shared" ref="I63:I65" si="32">IF(G63="","","X")</f>
        <v/>
      </c>
      <c r="J63" s="315"/>
      <c r="K63" s="202"/>
      <c r="L63" s="257" t="str">
        <f t="shared" ref="L63:L68" si="33">IF(J63="","","=")</f>
        <v/>
      </c>
      <c r="M63" s="262" t="str">
        <f t="shared" ref="M63:M71" si="34">IF(E63*IF(G63="",1,G63)*IF(J63="",1,J63)=0,"",ROUNDDOWN(E63*IF(G63="",1,G63)*IF(J63="",1,J63),0))</f>
        <v/>
      </c>
      <c r="N63" s="473"/>
      <c r="O63" s="473"/>
      <c r="P63" s="473"/>
      <c r="Q63" s="474"/>
    </row>
    <row r="64" spans="1:19" s="51" customFormat="1" ht="22.5" customHeight="1" x14ac:dyDescent="0.45">
      <c r="A64" s="52"/>
      <c r="B64" s="53"/>
      <c r="C64" s="254"/>
      <c r="D64" s="211"/>
      <c r="E64" s="226"/>
      <c r="F64" s="255" t="str">
        <f t="shared" si="31"/>
        <v/>
      </c>
      <c r="G64" s="318"/>
      <c r="H64" s="204"/>
      <c r="I64" s="255" t="str">
        <f t="shared" si="32"/>
        <v/>
      </c>
      <c r="J64" s="318"/>
      <c r="K64" s="204"/>
      <c r="L64" s="255" t="str">
        <f t="shared" si="33"/>
        <v/>
      </c>
      <c r="M64" s="256" t="str">
        <f t="shared" si="34"/>
        <v/>
      </c>
      <c r="N64" s="460"/>
      <c r="O64" s="460"/>
      <c r="P64" s="460"/>
      <c r="Q64" s="461"/>
    </row>
    <row r="65" spans="1:17" s="51" customFormat="1" ht="22.5" customHeight="1" x14ac:dyDescent="0.45">
      <c r="A65" s="52"/>
      <c r="B65" s="56"/>
      <c r="C65" s="273"/>
      <c r="D65" s="308"/>
      <c r="E65" s="227"/>
      <c r="F65" s="258" t="str">
        <f t="shared" si="31"/>
        <v/>
      </c>
      <c r="G65" s="317"/>
      <c r="H65" s="54"/>
      <c r="I65" s="258" t="str">
        <f t="shared" si="32"/>
        <v/>
      </c>
      <c r="J65" s="317"/>
      <c r="K65" s="54"/>
      <c r="L65" s="258" t="str">
        <f t="shared" si="33"/>
        <v/>
      </c>
      <c r="M65" s="161" t="str">
        <f t="shared" si="34"/>
        <v/>
      </c>
      <c r="N65" s="453"/>
      <c r="O65" s="453"/>
      <c r="P65" s="453"/>
      <c r="Q65" s="454"/>
    </row>
    <row r="66" spans="1:17" s="51" customFormat="1" ht="22.5" customHeight="1" x14ac:dyDescent="0.45">
      <c r="A66" s="52"/>
      <c r="B66" s="213"/>
      <c r="C66" s="259" t="str">
        <f>IF(SUM(M66:M68)=0,"",SUM(M66:M68))</f>
        <v/>
      </c>
      <c r="D66" s="199"/>
      <c r="E66" s="225"/>
      <c r="F66" s="255" t="str">
        <f t="shared" ref="F66:F68" si="35">IF(E66="","","X")</f>
        <v/>
      </c>
      <c r="G66" s="318"/>
      <c r="H66" s="204"/>
      <c r="I66" s="255" t="str">
        <f t="shared" ref="I66:I68" si="36">IF(G66="","","X")</f>
        <v/>
      </c>
      <c r="J66" s="318"/>
      <c r="K66" s="204"/>
      <c r="L66" s="255" t="str">
        <f t="shared" si="33"/>
        <v/>
      </c>
      <c r="M66" s="256" t="str">
        <f t="shared" si="34"/>
        <v/>
      </c>
      <c r="N66" s="460"/>
      <c r="O66" s="460"/>
      <c r="P66" s="460"/>
      <c r="Q66" s="461"/>
    </row>
    <row r="67" spans="1:17" s="51" customFormat="1" ht="22.5" customHeight="1" x14ac:dyDescent="0.45">
      <c r="A67" s="52"/>
      <c r="B67" s="53"/>
      <c r="C67" s="254"/>
      <c r="D67" s="309"/>
      <c r="E67" s="226"/>
      <c r="F67" s="255" t="str">
        <f t="shared" si="35"/>
        <v/>
      </c>
      <c r="G67" s="316"/>
      <c r="H67" s="204"/>
      <c r="I67" s="255" t="str">
        <f t="shared" si="36"/>
        <v/>
      </c>
      <c r="J67" s="316"/>
      <c r="K67" s="204"/>
      <c r="L67" s="255" t="str">
        <f t="shared" si="33"/>
        <v/>
      </c>
      <c r="M67" s="256" t="str">
        <f t="shared" si="34"/>
        <v/>
      </c>
      <c r="N67" s="460"/>
      <c r="O67" s="460"/>
      <c r="P67" s="460"/>
      <c r="Q67" s="461"/>
    </row>
    <row r="68" spans="1:17" s="51" customFormat="1" ht="22.5" customHeight="1" x14ac:dyDescent="0.45">
      <c r="A68" s="52"/>
      <c r="B68" s="56"/>
      <c r="C68" s="260"/>
      <c r="D68" s="308"/>
      <c r="E68" s="227"/>
      <c r="F68" s="258" t="str">
        <f t="shared" si="35"/>
        <v/>
      </c>
      <c r="G68" s="317"/>
      <c r="H68" s="54"/>
      <c r="I68" s="258" t="str">
        <f t="shared" si="36"/>
        <v/>
      </c>
      <c r="J68" s="317"/>
      <c r="K68" s="54"/>
      <c r="L68" s="258" t="str">
        <f t="shared" si="33"/>
        <v/>
      </c>
      <c r="M68" s="161" t="str">
        <f t="shared" si="34"/>
        <v/>
      </c>
      <c r="N68" s="453"/>
      <c r="O68" s="453"/>
      <c r="P68" s="453"/>
      <c r="Q68" s="454"/>
    </row>
    <row r="69" spans="1:17" s="51" customFormat="1" ht="22.5" customHeight="1" x14ac:dyDescent="0.45">
      <c r="A69" s="52"/>
      <c r="B69" s="213"/>
      <c r="C69" s="254" t="str">
        <f>IF(SUM(M69:M71)=0,"",SUM(M69:M71))</f>
        <v/>
      </c>
      <c r="D69" s="309"/>
      <c r="E69" s="225"/>
      <c r="F69" s="255" t="str">
        <f t="shared" ref="F69:F71" si="37">IF(E69="","","X")</f>
        <v/>
      </c>
      <c r="G69" s="316"/>
      <c r="H69" s="204"/>
      <c r="I69" s="255" t="str">
        <f t="shared" ref="I69:I71" si="38">IF(G69="","","X")</f>
        <v/>
      </c>
      <c r="J69" s="316"/>
      <c r="K69" s="204"/>
      <c r="L69" s="255" t="str">
        <f t="shared" ref="L69:L71" si="39">IF(J69="","","=")</f>
        <v/>
      </c>
      <c r="M69" s="256" t="str">
        <f t="shared" si="34"/>
        <v/>
      </c>
      <c r="N69" s="460"/>
      <c r="O69" s="460"/>
      <c r="P69" s="460"/>
      <c r="Q69" s="461"/>
    </row>
    <row r="70" spans="1:17" s="51" customFormat="1" ht="22.5" customHeight="1" x14ac:dyDescent="0.45">
      <c r="A70" s="52"/>
      <c r="B70" s="53"/>
      <c r="C70" s="254"/>
      <c r="D70" s="309"/>
      <c r="E70" s="226"/>
      <c r="F70" s="255" t="str">
        <f t="shared" si="37"/>
        <v/>
      </c>
      <c r="G70" s="316"/>
      <c r="H70" s="204"/>
      <c r="I70" s="255" t="str">
        <f t="shared" si="38"/>
        <v/>
      </c>
      <c r="J70" s="316"/>
      <c r="K70" s="204"/>
      <c r="L70" s="255" t="str">
        <f t="shared" si="39"/>
        <v/>
      </c>
      <c r="M70" s="256" t="str">
        <f t="shared" si="34"/>
        <v/>
      </c>
      <c r="N70" s="460"/>
      <c r="O70" s="460"/>
      <c r="P70" s="460"/>
      <c r="Q70" s="461"/>
    </row>
    <row r="71" spans="1:17" s="51" customFormat="1" ht="22.5" customHeight="1" x14ac:dyDescent="0.45">
      <c r="A71" s="52"/>
      <c r="B71" s="56"/>
      <c r="C71" s="260"/>
      <c r="D71" s="308"/>
      <c r="E71" s="227"/>
      <c r="F71" s="258" t="str">
        <f t="shared" si="37"/>
        <v/>
      </c>
      <c r="G71" s="317"/>
      <c r="H71" s="54"/>
      <c r="I71" s="258" t="str">
        <f t="shared" si="38"/>
        <v/>
      </c>
      <c r="J71" s="317"/>
      <c r="K71" s="54"/>
      <c r="L71" s="258" t="str">
        <f t="shared" si="39"/>
        <v/>
      </c>
      <c r="M71" s="161" t="str">
        <f t="shared" si="34"/>
        <v/>
      </c>
      <c r="N71" s="453"/>
      <c r="O71" s="453"/>
      <c r="P71" s="453"/>
      <c r="Q71" s="454"/>
    </row>
    <row r="72" spans="1:17" s="51" customFormat="1" ht="22.5" customHeight="1" x14ac:dyDescent="0.45">
      <c r="A72" s="57"/>
      <c r="B72" s="146" t="s">
        <v>147</v>
      </c>
      <c r="C72" s="261">
        <f>SUM(C58:C71)</f>
        <v>0</v>
      </c>
      <c r="D72" s="464"/>
      <c r="E72" s="465"/>
      <c r="F72" s="465"/>
      <c r="G72" s="465"/>
      <c r="H72" s="465"/>
      <c r="I72" s="465"/>
      <c r="J72" s="465"/>
      <c r="K72" s="465"/>
      <c r="L72" s="465"/>
      <c r="M72" s="465"/>
      <c r="N72" s="465"/>
      <c r="O72" s="465"/>
      <c r="P72" s="465"/>
      <c r="Q72" s="466"/>
    </row>
    <row r="73" spans="1:17" s="51" customFormat="1" ht="35.25" customHeight="1" x14ac:dyDescent="0.45">
      <c r="A73" s="438" t="s">
        <v>78</v>
      </c>
      <c r="B73" s="439"/>
      <c r="C73" s="162">
        <f>SUM(C27,C42,C57,C72)</f>
        <v>0</v>
      </c>
      <c r="D73" s="477"/>
      <c r="E73" s="478"/>
      <c r="F73" s="478"/>
      <c r="G73" s="478"/>
      <c r="H73" s="478"/>
      <c r="I73" s="478"/>
      <c r="J73" s="478"/>
      <c r="K73" s="478"/>
      <c r="L73" s="478"/>
      <c r="M73" s="478"/>
      <c r="N73" s="478"/>
      <c r="O73" s="478"/>
      <c r="P73" s="478"/>
      <c r="Q73" s="479"/>
    </row>
    <row r="74" spans="1:17" s="51" customFormat="1" ht="22.2" x14ac:dyDescent="0.45">
      <c r="A74" s="32"/>
      <c r="B74" s="11"/>
      <c r="C74" s="32"/>
      <c r="D74" s="32"/>
      <c r="E74" s="32"/>
      <c r="F74" s="32"/>
      <c r="G74" s="32"/>
      <c r="H74" s="32"/>
      <c r="I74" s="32"/>
      <c r="J74" s="32"/>
      <c r="K74" s="32"/>
      <c r="L74" s="32"/>
      <c r="M74" s="32"/>
      <c r="N74" s="32"/>
      <c r="O74" s="32"/>
      <c r="P74" s="32"/>
      <c r="Q74" s="32"/>
    </row>
    <row r="75" spans="1:17" s="51" customFormat="1" ht="22.2" x14ac:dyDescent="0.45">
      <c r="A75" s="32"/>
      <c r="B75" s="10"/>
      <c r="C75" s="32"/>
      <c r="D75" s="32"/>
      <c r="E75" s="32"/>
      <c r="F75" s="32"/>
      <c r="G75" s="32"/>
      <c r="H75" s="32"/>
      <c r="I75" s="32"/>
      <c r="J75" s="32"/>
      <c r="K75" s="32"/>
      <c r="L75" s="32"/>
      <c r="M75" s="32"/>
      <c r="N75" s="32"/>
      <c r="O75" s="32"/>
      <c r="P75" s="32"/>
      <c r="Q75" s="32"/>
    </row>
    <row r="76" spans="1:17" s="51" customFormat="1" ht="22.2" x14ac:dyDescent="0.45">
      <c r="A76" s="58"/>
      <c r="B76" s="11"/>
      <c r="C76" s="59"/>
      <c r="D76" s="60"/>
      <c r="E76" s="224"/>
      <c r="F76" s="60"/>
      <c r="G76" s="224"/>
      <c r="H76" s="224"/>
      <c r="I76" s="61"/>
      <c r="J76" s="224"/>
      <c r="K76" s="224"/>
      <c r="L76" s="60"/>
      <c r="M76" s="62"/>
    </row>
    <row r="77" spans="1:17" s="51" customFormat="1" ht="22.2" x14ac:dyDescent="0.45">
      <c r="A77" s="58"/>
      <c r="B77" s="60"/>
      <c r="C77" s="59"/>
      <c r="D77" s="60"/>
      <c r="E77" s="224"/>
      <c r="F77" s="60"/>
      <c r="G77" s="224"/>
      <c r="H77" s="224"/>
      <c r="I77" s="61"/>
      <c r="J77" s="224"/>
      <c r="K77" s="224"/>
      <c r="L77" s="60"/>
      <c r="M77" s="62"/>
    </row>
    <row r="78" spans="1:17" s="51" customFormat="1" ht="22.2" x14ac:dyDescent="0.45">
      <c r="A78" s="58"/>
      <c r="B78" s="60"/>
      <c r="C78" s="59"/>
      <c r="D78" s="60"/>
      <c r="E78" s="224"/>
      <c r="F78" s="60"/>
      <c r="G78" s="224"/>
      <c r="H78" s="224"/>
      <c r="I78" s="61"/>
      <c r="J78" s="224"/>
      <c r="K78" s="224"/>
      <c r="L78" s="60"/>
      <c r="M78" s="62"/>
    </row>
    <row r="79" spans="1:17" s="51" customFormat="1" ht="22.2" x14ac:dyDescent="0.45">
      <c r="A79" s="58"/>
      <c r="B79" s="60"/>
      <c r="C79" s="59"/>
      <c r="D79" s="60"/>
      <c r="E79" s="224"/>
      <c r="F79" s="60"/>
      <c r="G79" s="224"/>
      <c r="H79" s="224"/>
      <c r="I79" s="61"/>
      <c r="J79" s="224"/>
      <c r="K79" s="224"/>
      <c r="L79" s="60"/>
      <c r="M79" s="62"/>
    </row>
    <row r="80" spans="1:17" s="51" customFormat="1" ht="22.2" x14ac:dyDescent="0.45">
      <c r="A80" s="58"/>
      <c r="B80" s="60"/>
      <c r="C80" s="59"/>
      <c r="D80" s="60"/>
      <c r="E80" s="224"/>
      <c r="F80" s="60"/>
      <c r="G80" s="224"/>
      <c r="H80" s="224"/>
      <c r="I80" s="61"/>
      <c r="J80" s="224"/>
      <c r="K80" s="224"/>
      <c r="L80" s="60"/>
      <c r="M80" s="62"/>
    </row>
    <row r="81" spans="1:14" s="51" customFormat="1" ht="22.2" x14ac:dyDescent="0.45">
      <c r="A81" s="58"/>
      <c r="B81" s="60"/>
      <c r="C81" s="59"/>
      <c r="D81" s="60"/>
      <c r="E81" s="224"/>
      <c r="F81" s="60"/>
      <c r="G81" s="224"/>
      <c r="H81" s="224"/>
      <c r="I81" s="61"/>
      <c r="J81" s="224"/>
      <c r="K81" s="224"/>
      <c r="L81" s="60"/>
      <c r="M81" s="62"/>
    </row>
    <row r="82" spans="1:14" s="51" customFormat="1" ht="22.2" x14ac:dyDescent="0.45">
      <c r="A82" s="58"/>
      <c r="B82" s="60"/>
      <c r="C82" s="59"/>
      <c r="D82" s="60"/>
      <c r="E82" s="224"/>
      <c r="F82" s="60"/>
      <c r="G82" s="224"/>
      <c r="H82" s="224"/>
      <c r="I82" s="61"/>
      <c r="J82" s="224"/>
      <c r="K82" s="224"/>
      <c r="L82" s="60"/>
      <c r="M82" s="62"/>
    </row>
    <row r="83" spans="1:14" s="51" customFormat="1" ht="22.2" x14ac:dyDescent="0.45">
      <c r="A83" s="58"/>
      <c r="B83" s="60"/>
      <c r="C83" s="59"/>
      <c r="D83" s="60"/>
      <c r="E83" s="224"/>
      <c r="F83" s="60"/>
      <c r="G83" s="224"/>
      <c r="H83" s="224"/>
      <c r="I83" s="61"/>
      <c r="J83" s="224"/>
      <c r="K83" s="224"/>
      <c r="L83" s="60"/>
      <c r="M83" s="62"/>
    </row>
    <row r="84" spans="1:14" s="51" customFormat="1" ht="22.2" x14ac:dyDescent="0.45">
      <c r="A84" s="58"/>
      <c r="B84" s="60"/>
      <c r="C84" s="59"/>
      <c r="D84" s="60"/>
      <c r="E84" s="224"/>
      <c r="F84" s="60"/>
      <c r="G84" s="224"/>
      <c r="H84" s="224"/>
      <c r="I84" s="61"/>
      <c r="J84" s="224"/>
      <c r="K84" s="224"/>
      <c r="L84" s="60"/>
      <c r="M84" s="62"/>
    </row>
    <row r="85" spans="1:14" s="51" customFormat="1" ht="22.2" x14ac:dyDescent="0.45">
      <c r="A85" s="58"/>
      <c r="B85" s="60"/>
      <c r="C85" s="59"/>
      <c r="D85" s="60"/>
      <c r="E85" s="224"/>
      <c r="F85" s="60"/>
      <c r="G85" s="224"/>
      <c r="H85" s="224"/>
      <c r="I85" s="61"/>
      <c r="J85" s="224"/>
      <c r="K85" s="224"/>
      <c r="L85" s="60"/>
      <c r="M85" s="62"/>
    </row>
    <row r="86" spans="1:14" s="51" customFormat="1" ht="22.2" x14ac:dyDescent="0.45">
      <c r="A86" s="58"/>
      <c r="B86" s="60"/>
      <c r="C86" s="59"/>
      <c r="D86" s="60"/>
      <c r="E86" s="224"/>
      <c r="F86" s="60"/>
      <c r="G86" s="224"/>
      <c r="H86" s="224"/>
      <c r="I86" s="61"/>
      <c r="J86" s="224"/>
      <c r="K86" s="224"/>
      <c r="L86" s="60"/>
      <c r="M86" s="62"/>
    </row>
    <row r="87" spans="1:14" s="51" customFormat="1" ht="22.2" x14ac:dyDescent="0.45">
      <c r="A87" s="58"/>
      <c r="B87" s="60"/>
      <c r="C87" s="59"/>
      <c r="D87" s="60"/>
      <c r="E87" s="224"/>
      <c r="F87" s="60"/>
      <c r="G87" s="224"/>
      <c r="H87" s="224"/>
      <c r="I87" s="61"/>
      <c r="J87" s="224"/>
      <c r="K87" s="224"/>
      <c r="L87" s="60"/>
      <c r="M87" s="62"/>
    </row>
    <row r="88" spans="1:14" s="66" customFormat="1" ht="35.1" customHeight="1" x14ac:dyDescent="0.45">
      <c r="A88" s="63"/>
      <c r="B88" s="64"/>
      <c r="C88" s="476"/>
      <c r="D88" s="476"/>
      <c r="E88" s="476"/>
      <c r="F88" s="476"/>
      <c r="G88" s="476"/>
      <c r="H88" s="476"/>
      <c r="I88" s="476"/>
      <c r="J88" s="476"/>
      <c r="K88" s="476"/>
      <c r="L88" s="476"/>
      <c r="M88" s="476"/>
      <c r="N88" s="65"/>
    </row>
    <row r="89" spans="1:14" s="51" customFormat="1" ht="22.2" x14ac:dyDescent="0.45">
      <c r="A89" s="480"/>
      <c r="B89" s="480"/>
      <c r="C89" s="480"/>
      <c r="D89" s="480"/>
      <c r="E89" s="480"/>
      <c r="F89" s="480"/>
      <c r="G89" s="480"/>
      <c r="H89" s="480"/>
      <c r="I89" s="480"/>
      <c r="J89" s="480"/>
      <c r="K89" s="480"/>
      <c r="L89" s="480"/>
      <c r="M89" s="480"/>
    </row>
    <row r="90" spans="1:14" s="51" customFormat="1" ht="19.5" customHeight="1" x14ac:dyDescent="0.45">
      <c r="A90" s="481"/>
      <c r="B90" s="481"/>
      <c r="C90" s="481"/>
      <c r="D90" s="481"/>
      <c r="E90" s="481"/>
      <c r="F90" s="481"/>
      <c r="G90" s="481"/>
      <c r="H90" s="481"/>
      <c r="I90" s="481"/>
      <c r="J90" s="481"/>
      <c r="K90" s="481"/>
      <c r="L90" s="481"/>
      <c r="M90" s="481"/>
    </row>
    <row r="91" spans="1:14" s="51" customFormat="1" ht="19.5" customHeight="1" x14ac:dyDescent="0.45">
      <c r="A91" s="481"/>
      <c r="B91" s="481"/>
      <c r="C91" s="481"/>
      <c r="D91" s="481"/>
      <c r="E91" s="481"/>
      <c r="F91" s="481"/>
      <c r="G91" s="481"/>
      <c r="H91" s="481"/>
      <c r="I91" s="481"/>
      <c r="J91" s="481"/>
      <c r="K91" s="481"/>
      <c r="L91" s="481"/>
      <c r="M91" s="481"/>
    </row>
    <row r="92" spans="1:14" s="51" customFormat="1" ht="39.9" customHeight="1" x14ac:dyDescent="0.45">
      <c r="A92" s="67"/>
      <c r="B92" s="68"/>
      <c r="C92" s="482"/>
      <c r="D92" s="482"/>
      <c r="E92" s="482"/>
      <c r="F92" s="482"/>
      <c r="G92" s="482"/>
      <c r="H92" s="482"/>
      <c r="I92" s="482"/>
      <c r="J92" s="482"/>
      <c r="K92" s="482"/>
      <c r="L92" s="482"/>
      <c r="M92" s="482"/>
    </row>
    <row r="93" spans="1:14" s="51" customFormat="1" ht="39.9" customHeight="1" x14ac:dyDescent="0.45">
      <c r="A93" s="67"/>
      <c r="B93" s="68"/>
      <c r="C93" s="482"/>
      <c r="D93" s="482"/>
      <c r="E93" s="482"/>
      <c r="F93" s="482"/>
      <c r="G93" s="482"/>
      <c r="H93" s="482"/>
      <c r="I93" s="482"/>
      <c r="J93" s="482"/>
      <c r="K93" s="482"/>
      <c r="L93" s="482"/>
      <c r="M93" s="482"/>
    </row>
    <row r="94" spans="1:14" s="51" customFormat="1" ht="35.1" customHeight="1" x14ac:dyDescent="0.45">
      <c r="A94" s="69"/>
      <c r="B94" s="64"/>
      <c r="C94" s="476"/>
      <c r="D94" s="476"/>
      <c r="E94" s="476"/>
      <c r="F94" s="476"/>
      <c r="G94" s="476"/>
      <c r="H94" s="476"/>
      <c r="I94" s="476"/>
      <c r="J94" s="476"/>
      <c r="K94" s="476"/>
      <c r="L94" s="476"/>
      <c r="M94" s="476"/>
    </row>
    <row r="95" spans="1:14" ht="22.2" x14ac:dyDescent="0.45">
      <c r="A95" s="50"/>
    </row>
    <row r="96" spans="1:14" ht="22.2" x14ac:dyDescent="0.45">
      <c r="A96" s="50"/>
    </row>
  </sheetData>
  <sheetProtection sheet="1" formatCells="0" formatColumns="0" formatRows="0" insertColumns="0" insertRows="0" deleteRows="0"/>
  <mergeCells count="91">
    <mergeCell ref="N60:Q60"/>
    <mergeCell ref="B62:Q62"/>
    <mergeCell ref="N24:Q24"/>
    <mergeCell ref="N25:Q25"/>
    <mergeCell ref="N26:Q26"/>
    <mergeCell ref="N39:Q39"/>
    <mergeCell ref="N40:Q40"/>
    <mergeCell ref="N41:Q41"/>
    <mergeCell ref="N61:Q61"/>
    <mergeCell ref="N50:Q50"/>
    <mergeCell ref="N51:Q51"/>
    <mergeCell ref="N52:Q52"/>
    <mergeCell ref="N53:Q53"/>
    <mergeCell ref="D57:Q57"/>
    <mergeCell ref="N59:Q59"/>
    <mergeCell ref="N54:Q54"/>
    <mergeCell ref="C94:M94"/>
    <mergeCell ref="N68:Q68"/>
    <mergeCell ref="D72:Q72"/>
    <mergeCell ref="A73:B73"/>
    <mergeCell ref="D73:Q73"/>
    <mergeCell ref="C88:M88"/>
    <mergeCell ref="A89:M89"/>
    <mergeCell ref="N69:Q69"/>
    <mergeCell ref="N70:Q70"/>
    <mergeCell ref="N71:Q71"/>
    <mergeCell ref="A90:A91"/>
    <mergeCell ref="B90:B91"/>
    <mergeCell ref="C90:M91"/>
    <mergeCell ref="C92:M92"/>
    <mergeCell ref="C93:M93"/>
    <mergeCell ref="N63:Q63"/>
    <mergeCell ref="N64:Q64"/>
    <mergeCell ref="N65:Q65"/>
    <mergeCell ref="N66:Q66"/>
    <mergeCell ref="N67:Q67"/>
    <mergeCell ref="N55:Q55"/>
    <mergeCell ref="N56:Q56"/>
    <mergeCell ref="N44:Q44"/>
    <mergeCell ref="N45:Q45"/>
    <mergeCell ref="N46:Q46"/>
    <mergeCell ref="B47:Q47"/>
    <mergeCell ref="N48:Q48"/>
    <mergeCell ref="N49:Q49"/>
    <mergeCell ref="D42:Q42"/>
    <mergeCell ref="D27:Q27"/>
    <mergeCell ref="N29:Q29"/>
    <mergeCell ref="N30:Q30"/>
    <mergeCell ref="N31:Q31"/>
    <mergeCell ref="B32:Q32"/>
    <mergeCell ref="N33:Q33"/>
    <mergeCell ref="N34:Q34"/>
    <mergeCell ref="N35:Q35"/>
    <mergeCell ref="N36:Q36"/>
    <mergeCell ref="N37:Q37"/>
    <mergeCell ref="N38:Q38"/>
    <mergeCell ref="N23:Q23"/>
    <mergeCell ref="A11:B12"/>
    <mergeCell ref="C11:C12"/>
    <mergeCell ref="D11:Q11"/>
    <mergeCell ref="N12:Q12"/>
    <mergeCell ref="N14:Q14"/>
    <mergeCell ref="N16:Q16"/>
    <mergeCell ref="N18:Q18"/>
    <mergeCell ref="N19:Q19"/>
    <mergeCell ref="N20:Q20"/>
    <mergeCell ref="N21:Q21"/>
    <mergeCell ref="N22:Q22"/>
    <mergeCell ref="N15:Q15"/>
    <mergeCell ref="A7:D7"/>
    <mergeCell ref="E7:G7"/>
    <mergeCell ref="H7:J7"/>
    <mergeCell ref="K7:M7"/>
    <mergeCell ref="N7:P7"/>
    <mergeCell ref="A8:D8"/>
    <mergeCell ref="E8:G8"/>
    <mergeCell ref="H8:J8"/>
    <mergeCell ref="K8:M8"/>
    <mergeCell ref="N8:P8"/>
    <mergeCell ref="N5:P5"/>
    <mergeCell ref="A6:D6"/>
    <mergeCell ref="E6:G6"/>
    <mergeCell ref="H6:J6"/>
    <mergeCell ref="K6:M6"/>
    <mergeCell ref="N6:P6"/>
    <mergeCell ref="A1:M1"/>
    <mergeCell ref="A2:M2"/>
    <mergeCell ref="A5:D5"/>
    <mergeCell ref="E5:G5"/>
    <mergeCell ref="H5:J5"/>
    <mergeCell ref="K5:M5"/>
  </mergeCells>
  <phoneticPr fontId="3"/>
  <conditionalFormatting sqref="E14:E16">
    <cfRule type="expression" dxfId="11" priority="12">
      <formula>IF(RIGHT(TEXT(E14,"0.#"),1)=".",FALSE,TRUE)</formula>
    </cfRule>
  </conditionalFormatting>
  <conditionalFormatting sqref="E18:E20">
    <cfRule type="expression" dxfId="10" priority="11">
      <formula>IF(RIGHT(TEXT(E18,"0.#"),1)=".",FALSE,TRUE)</formula>
    </cfRule>
  </conditionalFormatting>
  <conditionalFormatting sqref="E21:E26">
    <cfRule type="expression" dxfId="9" priority="10">
      <formula>IF(RIGHT(TEXT(E21,"0.#"),1)=".",FALSE,TRUE)</formula>
    </cfRule>
  </conditionalFormatting>
  <conditionalFormatting sqref="E33:E35">
    <cfRule type="expression" dxfId="8" priority="9">
      <formula>IF(RIGHT(TEXT(E33,"0.#"),1)=".",FALSE,TRUE)</formula>
    </cfRule>
  </conditionalFormatting>
  <conditionalFormatting sqref="E36:E41">
    <cfRule type="expression" dxfId="7" priority="8">
      <formula>IF(RIGHT(TEXT(E36,"0.#"),1)=".",FALSE,TRUE)</formula>
    </cfRule>
  </conditionalFormatting>
  <conditionalFormatting sqref="E48:E50">
    <cfRule type="expression" dxfId="6" priority="7">
      <formula>IF(RIGHT(TEXT(E48,"0.#"),1)=".",FALSE,TRUE)</formula>
    </cfRule>
  </conditionalFormatting>
  <conditionalFormatting sqref="E51:E56">
    <cfRule type="expression" dxfId="5" priority="6">
      <formula>IF(RIGHT(TEXT(E51,"0.#"),1)=".",FALSE,TRUE)</formula>
    </cfRule>
  </conditionalFormatting>
  <conditionalFormatting sqref="E63:E65">
    <cfRule type="expression" dxfId="4" priority="5">
      <formula>IF(RIGHT(TEXT(E63,"0.#"),1)=".",FALSE,TRUE)</formula>
    </cfRule>
  </conditionalFormatting>
  <conditionalFormatting sqref="E66:E71">
    <cfRule type="expression" dxfId="3" priority="4">
      <formula>IF(RIGHT(TEXT(E66,"0.#"),1)=".",FALSE,TRUE)</formula>
    </cfRule>
  </conditionalFormatting>
  <conditionalFormatting sqref="E29:E31">
    <cfRule type="expression" dxfId="2" priority="3">
      <formula>IF(RIGHT(TEXT(E29,"0.#"),1)=".",FALSE,TRUE)</formula>
    </cfRule>
  </conditionalFormatting>
  <conditionalFormatting sqref="E44:E46">
    <cfRule type="expression" dxfId="1" priority="2">
      <formula>IF(RIGHT(TEXT(E44,"0.#"),1)=".",FALSE,TRUE)</formula>
    </cfRule>
  </conditionalFormatting>
  <conditionalFormatting sqref="E59:E61">
    <cfRule type="expression" dxfId="0" priority="1">
      <formula>IF(RIGHT(TEXT(E59,"0.#"),1)=".",FALSE,TRUE)</formula>
    </cfRule>
  </conditionalFormatting>
  <dataValidations count="6">
    <dataValidation allowBlank="1" showInputMessage="1" showErrorMessage="1" prompt="・財務諸表作成目的で日常用いている会計科目を使用してください。_x000a__x000a_・資金分配団体の評価関連経費（助成金申請額の5％程度を目安とする）について記載してください。実行団体の評価関連経費は含める必要はありません。_x000a_" sqref="B14 B29 B44 B59" xr:uid="{00000000-0002-0000-0500-000000000000}"/>
    <dataValidation allowBlank="1" showInputMessage="1" showErrorMessage="1" prompt="資金分配団体の評価関連経費（助成金申請額の5％以下を目安とする）について記載してください。実行団体の評価関連経費は含める必要はありません。" sqref="A6:D6" xr:uid="{00000000-0002-0000-0500-000001000000}"/>
    <dataValidation allowBlank="1" showInputMessage="1" showErrorMessage="1" prompt="黄色セルは自動計算ですので、記載不要です。" sqref="E6:Q8" xr:uid="{00000000-0002-0000-0500-000002000000}"/>
    <dataValidation allowBlank="1" showInputMessage="1" showErrorMessage="1" prompt="財務諸表作成目的で日常用いている会計科目を使用してください。" sqref="A11:B12 B18 B21 B24 B33 B36 B39 B48 B51 B54 B63 B66 B69" xr:uid="{00000000-0002-0000-0500-000003000000}"/>
    <dataValidation allowBlank="1" showInputMessage="1" showErrorMessage="1" prompt="行が足りない場合には、行を挿入してご利用ください。その際、自動計算の範囲が反映されているか必ずご確認ください。" sqref="N65:XFD65 F71:XFD71 F23:XFD23 F38:XFD38 F53:XFD53 F31:XFD31 F16:XFD16 F26:XFD26 F41:XFD41 F68:XFD68 F56:XFD56 F46:XFD46 A65:B65 A16:D16 B20 A23:D23 B35 A38:D38 B50 A53:D53 A56:D56 A68:D68 A71:D71 A31:D31 A46:D46 F61:XFD61 A26:D26 A41:D41 A61:D61 N50:Q50 N35:Q35 N20:Q20" xr:uid="{00000000-0002-0000-0500-000004000000}"/>
    <dataValidation allowBlank="1" showInputMessage="1" showErrorMessage="1" prompt="小数点がある数値は四捨五入した整数を入力してください。" sqref="E14:E16 E18:E26 E33:E41 E48:E56 E63:E71 E29:E31 E44:E46 E59:E61" xr:uid="{00000000-0002-0000-0500-000005000000}"/>
  </dataValidations>
  <printOptions horizontalCentered="1"/>
  <pageMargins left="0.7" right="0.7" top="0.75" bottom="0.75" header="0.3" footer="0.3"/>
  <pageSetup paperSize="9" scale="39" fitToHeight="0" orientation="portrait" r:id="rId1"/>
  <headerFooter>
    <oddHeader xml:space="preserve">&amp;R&amp;9 </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1:F114"/>
  <sheetViews>
    <sheetView showGridLines="0" tabSelected="1" zoomScale="85" zoomScaleNormal="85" zoomScaleSheetLayoutView="40" workbookViewId="0">
      <selection activeCell="C26" sqref="C26"/>
    </sheetView>
  </sheetViews>
  <sheetFormatPr defaultColWidth="8.59765625" defaultRowHeight="14.4" customHeight="1" x14ac:dyDescent="0.45"/>
  <cols>
    <col min="1" max="1" width="2.59765625" style="186" customWidth="1"/>
    <col min="2" max="2" width="58.3984375" style="186" customWidth="1"/>
    <col min="3" max="3" width="6.59765625" style="186" customWidth="1"/>
    <col min="4" max="4" width="58.3984375" style="186" customWidth="1"/>
    <col min="5" max="5" width="8.59765625" style="186"/>
    <col min="6" max="6" width="8.59765625" style="189"/>
    <col min="7" max="16384" width="8.59765625" style="186"/>
  </cols>
  <sheetData>
    <row r="1" spans="2:4" ht="39.9" customHeight="1" x14ac:dyDescent="0.45">
      <c r="B1" s="187" t="s">
        <v>79</v>
      </c>
      <c r="C1" s="188"/>
      <c r="D1" s="188"/>
    </row>
    <row r="3" spans="2:4" ht="19.5" customHeight="1" x14ac:dyDescent="0.45">
      <c r="B3" s="193" t="s">
        <v>80</v>
      </c>
      <c r="C3" s="190"/>
      <c r="D3" s="190"/>
    </row>
    <row r="5" spans="2:4" ht="14.4" customHeight="1" x14ac:dyDescent="0.45">
      <c r="B5" s="186" t="s">
        <v>81</v>
      </c>
      <c r="D5" s="186" t="s">
        <v>82</v>
      </c>
    </row>
    <row r="6" spans="2:4" ht="14.4" customHeight="1" x14ac:dyDescent="0.45">
      <c r="B6" s="194">
        <f>④管理的経費!E7</f>
        <v>0</v>
      </c>
      <c r="D6" s="194">
        <f>④管理的経費!H7</f>
        <v>0</v>
      </c>
    </row>
    <row r="8" spans="2:4" ht="14.4" customHeight="1" x14ac:dyDescent="0.45">
      <c r="B8" s="186" t="s">
        <v>83</v>
      </c>
      <c r="D8" s="186" t="s">
        <v>84</v>
      </c>
    </row>
    <row r="9" spans="2:4" ht="14.4" customHeight="1" x14ac:dyDescent="0.45">
      <c r="B9" s="194">
        <f>④管理的経費!K7</f>
        <v>0</v>
      </c>
      <c r="D9" s="194">
        <f>④管理的経費!N7</f>
        <v>0</v>
      </c>
    </row>
    <row r="11" spans="2:4" ht="14.4" customHeight="1" x14ac:dyDescent="0.45">
      <c r="B11" s="186" t="s">
        <v>85</v>
      </c>
    </row>
    <row r="12" spans="2:4" ht="14.4" customHeight="1" x14ac:dyDescent="0.45">
      <c r="B12" s="192">
        <f>④管理的経費!Q7</f>
        <v>0</v>
      </c>
    </row>
    <row r="14" spans="2:4" ht="19.5" customHeight="1" x14ac:dyDescent="0.45">
      <c r="B14" s="193" t="s">
        <v>86</v>
      </c>
      <c r="C14" s="190"/>
      <c r="D14" s="190"/>
    </row>
    <row r="16" spans="2:4" ht="14.4" customHeight="1" x14ac:dyDescent="0.45">
      <c r="B16" s="186" t="s">
        <v>87</v>
      </c>
      <c r="D16" s="186" t="s">
        <v>88</v>
      </c>
    </row>
    <row r="17" spans="2:4" ht="14.4" customHeight="1" x14ac:dyDescent="0.45">
      <c r="B17" s="194">
        <f>③事業費!C6</f>
        <v>0</v>
      </c>
      <c r="D17" s="194">
        <f>③事業費!D6</f>
        <v>0</v>
      </c>
    </row>
    <row r="19" spans="2:4" ht="14.4" customHeight="1" x14ac:dyDescent="0.45">
      <c r="B19" s="186" t="s">
        <v>89</v>
      </c>
      <c r="D19" s="186" t="s">
        <v>90</v>
      </c>
    </row>
    <row r="20" spans="2:4" ht="14.4" customHeight="1" x14ac:dyDescent="0.45">
      <c r="B20" s="194">
        <f>③事業費!E6</f>
        <v>0</v>
      </c>
      <c r="D20" s="194">
        <f>③事業費!F6</f>
        <v>0</v>
      </c>
    </row>
    <row r="22" spans="2:4" ht="14.4" customHeight="1" x14ac:dyDescent="0.45">
      <c r="B22" s="186" t="s">
        <v>91</v>
      </c>
    </row>
    <row r="23" spans="2:4" ht="14.4" customHeight="1" x14ac:dyDescent="0.45">
      <c r="B23" s="192">
        <f>③事業費!G6</f>
        <v>0</v>
      </c>
    </row>
    <row r="25" spans="2:4" ht="19.5" customHeight="1" x14ac:dyDescent="0.45">
      <c r="B25" s="193" t="s">
        <v>92</v>
      </c>
      <c r="C25" s="190"/>
      <c r="D25" s="190"/>
    </row>
    <row r="27" spans="2:4" ht="14.4" customHeight="1" x14ac:dyDescent="0.45">
      <c r="B27" s="186" t="s">
        <v>93</v>
      </c>
      <c r="D27" s="186" t="s">
        <v>94</v>
      </c>
    </row>
    <row r="28" spans="2:4" ht="14.4" customHeight="1" x14ac:dyDescent="0.45">
      <c r="B28" s="194">
        <f>③事業費!C7</f>
        <v>0</v>
      </c>
      <c r="D28" s="194">
        <f>③事業費!D7</f>
        <v>0</v>
      </c>
    </row>
    <row r="30" spans="2:4" ht="14.4" customHeight="1" x14ac:dyDescent="0.45">
      <c r="B30" s="186" t="s">
        <v>95</v>
      </c>
      <c r="D30" s="186" t="s">
        <v>96</v>
      </c>
    </row>
    <row r="31" spans="2:4" ht="14.4" customHeight="1" x14ac:dyDescent="0.45">
      <c r="B31" s="194">
        <f>③事業費!E7</f>
        <v>0</v>
      </c>
      <c r="D31" s="194">
        <f>③事業費!F7</f>
        <v>0</v>
      </c>
    </row>
    <row r="33" spans="2:4" ht="14.4" customHeight="1" x14ac:dyDescent="0.45">
      <c r="B33" s="186" t="s">
        <v>97</v>
      </c>
    </row>
    <row r="34" spans="2:4" ht="14.4" customHeight="1" x14ac:dyDescent="0.45">
      <c r="B34" s="192">
        <f>③事業費!G7</f>
        <v>0</v>
      </c>
    </row>
    <row r="35" spans="2:4" ht="14.4" customHeight="1" x14ac:dyDescent="0.45">
      <c r="B35" s="191"/>
    </row>
    <row r="36" spans="2:4" ht="19.5" customHeight="1" x14ac:dyDescent="0.45">
      <c r="B36" s="193" t="s">
        <v>98</v>
      </c>
      <c r="C36" s="190"/>
      <c r="D36" s="190"/>
    </row>
    <row r="38" spans="2:4" ht="14.4" customHeight="1" x14ac:dyDescent="0.45">
      <c r="B38" s="186" t="s">
        <v>99</v>
      </c>
      <c r="D38" s="186" t="s">
        <v>100</v>
      </c>
    </row>
    <row r="39" spans="2:4" ht="14.4" customHeight="1" x14ac:dyDescent="0.45">
      <c r="B39" s="194">
        <f>③事業費!C9</f>
        <v>0</v>
      </c>
      <c r="D39" s="194">
        <f>③事業費!D9</f>
        <v>0</v>
      </c>
    </row>
    <row r="41" spans="2:4" ht="14.4" customHeight="1" x14ac:dyDescent="0.45">
      <c r="B41" s="186" t="s">
        <v>101</v>
      </c>
      <c r="D41" s="186" t="s">
        <v>102</v>
      </c>
    </row>
    <row r="42" spans="2:4" ht="14.4" customHeight="1" x14ac:dyDescent="0.45">
      <c r="B42" s="194">
        <f>③事業費!E9</f>
        <v>0</v>
      </c>
      <c r="D42" s="194">
        <f>③事業費!F9</f>
        <v>0</v>
      </c>
    </row>
    <row r="44" spans="2:4" ht="14.4" customHeight="1" x14ac:dyDescent="0.45">
      <c r="B44" s="186" t="s">
        <v>103</v>
      </c>
    </row>
    <row r="45" spans="2:4" ht="14.4" customHeight="1" x14ac:dyDescent="0.45">
      <c r="B45" s="192">
        <f>③事業費!G9</f>
        <v>0</v>
      </c>
    </row>
    <row r="47" spans="2:4" ht="19.5" customHeight="1" x14ac:dyDescent="0.45">
      <c r="B47" s="193" t="s">
        <v>104</v>
      </c>
      <c r="C47" s="190"/>
      <c r="D47" s="190"/>
    </row>
    <row r="49" spans="2:4" ht="14.4" customHeight="1" x14ac:dyDescent="0.45">
      <c r="B49" s="186" t="s">
        <v>105</v>
      </c>
      <c r="D49" s="186" t="s">
        <v>106</v>
      </c>
    </row>
    <row r="50" spans="2:4" ht="14.4" customHeight="1" x14ac:dyDescent="0.45">
      <c r="B50" s="194">
        <f>③事業費!C10</f>
        <v>0</v>
      </c>
      <c r="D50" s="194">
        <f>③事業費!D10</f>
        <v>0</v>
      </c>
    </row>
    <row r="52" spans="2:4" ht="14.4" customHeight="1" x14ac:dyDescent="0.45">
      <c r="B52" s="186" t="s">
        <v>107</v>
      </c>
      <c r="D52" s="186" t="s">
        <v>108</v>
      </c>
    </row>
    <row r="53" spans="2:4" ht="14.4" customHeight="1" x14ac:dyDescent="0.45">
      <c r="B53" s="194">
        <f>③事業費!E10</f>
        <v>0</v>
      </c>
      <c r="D53" s="194">
        <f>③事業費!F10</f>
        <v>0</v>
      </c>
    </row>
    <row r="55" spans="2:4" ht="14.4" customHeight="1" x14ac:dyDescent="0.45">
      <c r="B55" s="186" t="s">
        <v>109</v>
      </c>
    </row>
    <row r="56" spans="2:4" ht="14.4" customHeight="1" x14ac:dyDescent="0.45">
      <c r="B56" s="192">
        <f>③事業費!G10</f>
        <v>0</v>
      </c>
    </row>
    <row r="57" spans="2:4" ht="14.4" customHeight="1" x14ac:dyDescent="0.45">
      <c r="B57" s="191"/>
    </row>
    <row r="58" spans="2:4" ht="19.5" customHeight="1" x14ac:dyDescent="0.45">
      <c r="B58" s="193" t="s">
        <v>110</v>
      </c>
      <c r="C58" s="190"/>
      <c r="D58" s="190"/>
    </row>
    <row r="60" spans="2:4" ht="14.4" customHeight="1" x14ac:dyDescent="0.45">
      <c r="B60" s="186" t="s">
        <v>111</v>
      </c>
    </row>
    <row r="61" spans="2:4" ht="36.6" customHeight="1" x14ac:dyDescent="0.45">
      <c r="B61" s="483" t="s">
        <v>112</v>
      </c>
      <c r="C61" s="483"/>
      <c r="D61" s="483"/>
    </row>
    <row r="63" spans="2:4" ht="14.4" customHeight="1" x14ac:dyDescent="0.45">
      <c r="B63" s="186" t="s">
        <v>113</v>
      </c>
      <c r="D63" s="186" t="s">
        <v>114</v>
      </c>
    </row>
    <row r="64" spans="2:4" ht="14.4" customHeight="1" x14ac:dyDescent="0.45">
      <c r="B64" s="194">
        <f>'⑤ プログラム・オフィサー関連経費 '!E7</f>
        <v>0</v>
      </c>
      <c r="D64" s="194">
        <f>'⑤ プログラム・オフィサー関連経費 '!H7</f>
        <v>0</v>
      </c>
    </row>
    <row r="66" spans="2:4" ht="14.4" customHeight="1" x14ac:dyDescent="0.45">
      <c r="B66" s="186" t="s">
        <v>115</v>
      </c>
      <c r="D66" s="186" t="s">
        <v>116</v>
      </c>
    </row>
    <row r="67" spans="2:4" ht="14.4" customHeight="1" x14ac:dyDescent="0.45">
      <c r="B67" s="194">
        <f>'⑤ プログラム・オフィサー関連経費 '!K7</f>
        <v>0</v>
      </c>
      <c r="D67" s="194">
        <f>'⑤ プログラム・オフィサー関連経費 '!N7</f>
        <v>0</v>
      </c>
    </row>
    <row r="69" spans="2:4" ht="14.4" customHeight="1" x14ac:dyDescent="0.45">
      <c r="B69" s="186" t="s">
        <v>117</v>
      </c>
    </row>
    <row r="70" spans="2:4" ht="14.4" customHeight="1" x14ac:dyDescent="0.45">
      <c r="B70" s="192">
        <f>'⑤ プログラム・オフィサー関連経費 '!Q7</f>
        <v>0</v>
      </c>
    </row>
    <row r="72" spans="2:4" ht="19.5" customHeight="1" x14ac:dyDescent="0.45">
      <c r="B72" s="193" t="s">
        <v>118</v>
      </c>
      <c r="C72" s="190"/>
      <c r="D72" s="190"/>
    </row>
    <row r="74" spans="2:4" ht="14.4" customHeight="1" x14ac:dyDescent="0.45">
      <c r="B74" s="186" t="s">
        <v>119</v>
      </c>
      <c r="D74" s="186" t="s">
        <v>120</v>
      </c>
    </row>
    <row r="75" spans="2:4" ht="14.4" customHeight="1" x14ac:dyDescent="0.45">
      <c r="B75" s="194">
        <f>'⑤ プログラム・オフィサー関連経費 '!E8</f>
        <v>0</v>
      </c>
      <c r="D75" s="194">
        <f>'⑤ プログラム・オフィサー関連経費 '!H8</f>
        <v>0</v>
      </c>
    </row>
    <row r="77" spans="2:4" ht="14.4" customHeight="1" x14ac:dyDescent="0.45">
      <c r="B77" s="186" t="s">
        <v>121</v>
      </c>
      <c r="D77" s="186" t="s">
        <v>122</v>
      </c>
    </row>
    <row r="78" spans="2:4" ht="14.4" customHeight="1" x14ac:dyDescent="0.45">
      <c r="B78" s="194">
        <f>'⑤ プログラム・オフィサー関連経費 '!K8</f>
        <v>0</v>
      </c>
      <c r="D78" s="194">
        <f>'⑤ プログラム・オフィサー関連経費 '!N8</f>
        <v>0</v>
      </c>
    </row>
    <row r="80" spans="2:4" ht="14.4" customHeight="1" x14ac:dyDescent="0.45">
      <c r="B80" s="186" t="s">
        <v>123</v>
      </c>
    </row>
    <row r="81" spans="2:4" ht="14.4" customHeight="1" x14ac:dyDescent="0.45">
      <c r="B81" s="192">
        <f>'⑤ プログラム・オフィサー関連経費 '!Q8</f>
        <v>0</v>
      </c>
    </row>
    <row r="82" spans="2:4" ht="14.4" customHeight="1" x14ac:dyDescent="0.45">
      <c r="B82" s="191"/>
    </row>
    <row r="83" spans="2:4" ht="19.5" customHeight="1" x14ac:dyDescent="0.45">
      <c r="B83" s="193" t="s">
        <v>124</v>
      </c>
      <c r="C83" s="190"/>
      <c r="D83" s="190"/>
    </row>
    <row r="85" spans="2:4" ht="14.4" customHeight="1" x14ac:dyDescent="0.45">
      <c r="B85" s="186" t="s">
        <v>125</v>
      </c>
      <c r="D85" s="186" t="s">
        <v>126</v>
      </c>
    </row>
    <row r="86" spans="2:4" ht="14.4" customHeight="1" x14ac:dyDescent="0.45">
      <c r="B86" s="194">
        <f>'⑥評価関連経費 '!E8</f>
        <v>0</v>
      </c>
      <c r="D86" s="194">
        <f>'⑥評価関連経費 '!H8</f>
        <v>0</v>
      </c>
    </row>
    <row r="88" spans="2:4" ht="14.4" customHeight="1" x14ac:dyDescent="0.45">
      <c r="B88" s="186" t="s">
        <v>127</v>
      </c>
      <c r="D88" s="186" t="s">
        <v>128</v>
      </c>
    </row>
    <row r="89" spans="2:4" ht="14.4" customHeight="1" x14ac:dyDescent="0.45">
      <c r="B89" s="194">
        <f>'⑥評価関連経費 '!K8</f>
        <v>0</v>
      </c>
      <c r="D89" s="194">
        <f>'⑥評価関連経費 '!N8</f>
        <v>0</v>
      </c>
    </row>
    <row r="91" spans="2:4" ht="14.4" customHeight="1" x14ac:dyDescent="0.45">
      <c r="B91" s="186" t="s">
        <v>129</v>
      </c>
    </row>
    <row r="92" spans="2:4" ht="14.4" customHeight="1" x14ac:dyDescent="0.45">
      <c r="B92" s="192">
        <f>'⑥評価関連経費 '!Q8</f>
        <v>0</v>
      </c>
    </row>
    <row r="94" spans="2:4" ht="19.5" customHeight="1" x14ac:dyDescent="0.45">
      <c r="B94" s="193" t="s">
        <v>130</v>
      </c>
      <c r="C94" s="190"/>
      <c r="D94" s="190"/>
    </row>
    <row r="96" spans="2:4" ht="14.4" customHeight="1" x14ac:dyDescent="0.45">
      <c r="B96" s="186" t="s">
        <v>131</v>
      </c>
      <c r="D96" s="186" t="s">
        <v>132</v>
      </c>
    </row>
    <row r="97" spans="2:4" ht="14.4" customHeight="1" x14ac:dyDescent="0.45">
      <c r="B97" s="194">
        <f>'⑥評価関連経費 '!E6-'⑥評価関連経費 '!E8</f>
        <v>0</v>
      </c>
      <c r="D97" s="194">
        <f>'⑥評価関連経費 '!H6-'⑥評価関連経費 '!H8</f>
        <v>0</v>
      </c>
    </row>
    <row r="99" spans="2:4" ht="14.4" customHeight="1" x14ac:dyDescent="0.45">
      <c r="B99" s="186" t="s">
        <v>133</v>
      </c>
      <c r="D99" s="186" t="s">
        <v>134</v>
      </c>
    </row>
    <row r="100" spans="2:4" ht="14.4" customHeight="1" x14ac:dyDescent="0.45">
      <c r="B100" s="194">
        <f>'⑥評価関連経費 '!K6-'⑥評価関連経費 '!K8</f>
        <v>0</v>
      </c>
      <c r="D100" s="194">
        <f>'⑥評価関連経費 '!N6-'⑥評価関連経費 '!N8</f>
        <v>0</v>
      </c>
    </row>
    <row r="102" spans="2:4" ht="14.4" customHeight="1" x14ac:dyDescent="0.45">
      <c r="B102" s="186" t="s">
        <v>135</v>
      </c>
    </row>
    <row r="103" spans="2:4" ht="14.4" customHeight="1" x14ac:dyDescent="0.45">
      <c r="B103" s="192">
        <f>'⑥評価関連経費 '!Q6-'⑥評価関連経費 '!Q8</f>
        <v>0</v>
      </c>
    </row>
    <row r="105" spans="2:4" ht="19.5" customHeight="1" x14ac:dyDescent="0.45">
      <c r="B105" s="193" t="s">
        <v>136</v>
      </c>
      <c r="C105" s="190"/>
      <c r="D105" s="190"/>
    </row>
    <row r="107" spans="2:4" ht="14.4" customHeight="1" x14ac:dyDescent="0.45">
      <c r="B107" s="186" t="s">
        <v>137</v>
      </c>
      <c r="D107" s="186" t="s">
        <v>138</v>
      </c>
    </row>
    <row r="108" spans="2:4" ht="14.4" customHeight="1" x14ac:dyDescent="0.45">
      <c r="B108" s="194">
        <f>'① 調達の内訳'!C23</f>
        <v>0</v>
      </c>
      <c r="D108" s="194">
        <f>'① 調達の内訳'!D23</f>
        <v>0</v>
      </c>
    </row>
    <row r="110" spans="2:4" ht="14.4" customHeight="1" x14ac:dyDescent="0.45">
      <c r="B110" s="186" t="s">
        <v>139</v>
      </c>
      <c r="D110" s="186" t="s">
        <v>140</v>
      </c>
    </row>
    <row r="111" spans="2:4" ht="14.4" customHeight="1" x14ac:dyDescent="0.45">
      <c r="B111" s="194">
        <f>'① 調達の内訳'!E23</f>
        <v>0</v>
      </c>
      <c r="D111" s="194">
        <f>'① 調達の内訳'!F23</f>
        <v>0</v>
      </c>
    </row>
    <row r="113" spans="2:2" ht="14.4" customHeight="1" x14ac:dyDescent="0.45">
      <c r="B113" s="186" t="s">
        <v>141</v>
      </c>
    </row>
    <row r="114" spans="2:2" ht="14.4" customHeight="1" x14ac:dyDescent="0.45">
      <c r="B114" s="192">
        <f>'① 調達の内訳'!G23</f>
        <v>0</v>
      </c>
    </row>
  </sheetData>
  <sheetProtection sheet="1" objects="1" scenarios="1"/>
  <mergeCells count="1">
    <mergeCell ref="B61:D61"/>
  </mergeCells>
  <phoneticPr fontId="3"/>
  <pageMargins left="0.70866141732283472" right="0.70866141732283472" top="0.74803149606299213" bottom="0.74803149606299213" header="0.31496062992125984" footer="0.31496062992125984"/>
  <pageSetup paperSize="9" scale="63" fitToHeight="0" orientation="portrait" r:id="rId1"/>
  <headerFooter>
    <oddHeader>&amp;L【シート名】 &amp;A&amp;R【印刷日】 &amp;D</oddHeader>
    <oddFooter>&amp;L【ファイル名】 &amp;F&amp;R&amp;P /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① 調達の内訳</vt:lpstr>
      <vt:lpstr>② 自己資金・民間資金</vt:lpstr>
      <vt:lpstr>③事業費</vt:lpstr>
      <vt:lpstr>④管理的経費</vt:lpstr>
      <vt:lpstr>⑤ プログラム・オフィサー関連経費 </vt:lpstr>
      <vt:lpstr>⑥評価関連経費 </vt:lpstr>
      <vt:lpstr>（参照)公募システム入力</vt:lpstr>
      <vt:lpstr>'（参照)公募システム入力'!Print_Area</vt:lpstr>
      <vt:lpstr>'① 調達の内訳'!Print_Area</vt:lpstr>
      <vt:lpstr>'② 自己資金・民間資金'!Print_Area</vt:lpstr>
      <vt:lpstr>③事業費!Print_Area</vt:lpstr>
      <vt:lpstr>④管理的経費!Print_Area</vt:lpstr>
      <vt:lpstr>'⑤ プログラム・オフィサー関連経費 '!Print_Area</vt:lpstr>
      <vt:lpstr>'⑥評価関連経費 '!Print_Area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2020-05-23T11:02:07Z</dcterms:created>
  <dcterms:modified xsi:type="dcterms:W3CDTF">2021-04-23T06:33:13Z</dcterms:modified>
  <cp:category/>
  <cp:contentStatus/>
</cp:coreProperties>
</file>